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AF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<sst xmlns="http://schemas.openxmlformats.org/spreadsheetml/2006/main" count="108" uniqueCount="41">
  <si>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</si>
  <si>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</si>
  <si>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</si>
  <si>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</si>
  <si>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</si>
  <si>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</si>
  <si>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</si>
  <si>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</si>
  <si>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</si>
  <si>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</si>
  <si>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</si>
  <si>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</si>
  <si>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</si>
  <si>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Baltimore</t>
  </si>
  <si>
    <t>Greenbelt</t>
  </si>
  <si>
    <t>Total Filings</t>
  </si>
  <si>
    <t>Change from 2007</t>
  </si>
  <si>
    <t>Change from 2006</t>
  </si>
  <si>
    <t>Change from 2005</t>
  </si>
  <si>
    <t>Change from 2004</t>
  </si>
  <si>
    <t>Change from 2001</t>
  </si>
  <si>
    <t>Change from 2002</t>
  </si>
  <si>
    <t>Change from 2000</t>
  </si>
  <si>
    <t xml:space="preserve">*Percent changes are year-to-date </t>
  </si>
  <si>
    <t>Change from 2008</t>
  </si>
  <si>
    <t>Change from 2009</t>
  </si>
  <si>
    <t>Change from 2010</t>
  </si>
  <si>
    <t>Change from 2011</t>
  </si>
  <si>
    <t>Change from 2012</t>
  </si>
  <si>
    <t>USBC District of Maryland Adversary Filings</t>
  </si>
  <si>
    <t>Change from 2013</t>
  </si>
  <si>
    <t>Change from 2014</t>
  </si>
  <si>
    <t>Change from 2015</t>
  </si>
  <si>
    <t>Change from 2016</t>
  </si>
  <si>
    <t>Change from 2017</t>
  </si>
  <si>
    <t>Change from 2018</t>
  </si>
  <si>
    <t>Change from 2019</t>
  </si>
  <si>
    <t>**Spreadsheet data derived from the Statistical Dashboard on the Court’s public website beginning November 2020.</t>
  </si>
  <si>
    <t>***Spreadsheet data prior to November 2020 does not include case reopens and split cases, and thus is an undercount by those data elements.</t>
  </si>
  <si>
    <t>Change from 2020</t>
  </si>
  <si>
    <t>Change from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</si>
</sst>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%"/>
    <numFmt numFmtId="171" formatCode="0.00000000"/>
    <numFmt numFmtId="172" formatCode="0.000000000"/>
    <numFmt numFmtId="173" formatCode="0.000000"/>
    <numFmt numFmtId="174" formatCode="0.00000"/>
    <numFmt numFmtId="175" formatCode="0.0000"/>
    <numFmt numFmtId="17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"/>
      <family val="2"/>
    </font>
    <font>
      <i/>
      <sz val="10.5"/>
      <color indexed="12"/>
      <name val="Arial"/>
      <family val="2"/>
    </font>
    <font>
      <b/>
      <sz val="10.5"/>
      <color indexed="12"/>
      <name val="Arial"/>
      <family val="2"/>
    </font>
    <font>
      <i/>
      <sz val="10.5"/>
      <color indexed="30"/>
      <name val="Arial"/>
      <family val="2"/>
    </font>
    <font>
      <i/>
      <sz val="10.5"/>
      <color indexed="56"/>
      <name val="Arial"/>
      <family val="2"/>
    </font>
    <font>
      <sz val="10.5"/>
      <color indexed="8"/>
      <name val="Arial"/>
      <family val="2"/>
    </font>
    <font>
      <sz val="10.5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Arial"/>
      <family val="2"/>
    </font>
    <font>
      <i/>
      <sz val="10.5"/>
      <color rgb="FF0000FF"/>
      <name val="Arial"/>
      <family val="2"/>
    </font>
    <font>
      <b/>
      <sz val="10.5"/>
      <color rgb="FF0000FF"/>
      <name val="Arial"/>
      <family val="2"/>
    </font>
    <font>
      <i/>
      <sz val="10.5"/>
      <color rgb="FF0033CC"/>
      <name val="Arial"/>
      <family val="2"/>
    </font>
    <font>
      <i/>
      <sz val="10.5"/>
      <color theme="3"/>
      <name val="Arial"/>
      <family val="2"/>
    </font>
    <font>
      <sz val="10.5"/>
      <color theme="1"/>
      <name val="Arial"/>
      <family val="2"/>
    </font>
    <font>
      <sz val="10.5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9" fontId="4" fillId="0" borderId="0" xfId="57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0" fontId="45" fillId="0" borderId="15" xfId="57" applyNumberFormat="1" applyFont="1" applyFill="1" applyBorder="1" applyAlignment="1">
      <alignment horizontal="center"/>
    </xf>
    <xf numFmtId="10" fontId="45" fillId="0" borderId="15" xfId="57" applyNumberFormat="1" applyFont="1" applyBorder="1" applyAlignment="1">
      <alignment horizontal="center"/>
    </xf>
    <xf numFmtId="10" fontId="45" fillId="0" borderId="16" xfId="57" applyNumberFormat="1" applyFont="1" applyFill="1" applyBorder="1" applyAlignment="1">
      <alignment horizontal="center"/>
    </xf>
    <xf numFmtId="10" fontId="45" fillId="0" borderId="16" xfId="0" applyNumberFormat="1" applyFont="1" applyBorder="1" applyAlignment="1">
      <alignment horizontal="center"/>
    </xf>
    <xf numFmtId="10" fontId="45" fillId="0" borderId="15" xfId="0" applyNumberFormat="1" applyFont="1" applyBorder="1" applyAlignment="1">
      <alignment horizontal="center"/>
    </xf>
    <xf numFmtId="10" fontId="45" fillId="0" borderId="17" xfId="0" applyNumberFormat="1" applyFont="1" applyFill="1" applyBorder="1" applyAlignment="1">
      <alignment horizontal="center"/>
    </xf>
    <xf numFmtId="10" fontId="45" fillId="0" borderId="15" xfId="0" applyNumberFormat="1" applyFont="1" applyFill="1" applyBorder="1" applyAlignment="1">
      <alignment horizontal="center"/>
    </xf>
    <xf numFmtId="0" fontId="46" fillId="12" borderId="18" xfId="0" applyFont="1" applyFill="1" applyBorder="1" applyAlignment="1">
      <alignment horizontal="center"/>
    </xf>
    <xf numFmtId="0" fontId="46" fillId="12" borderId="19" xfId="0" applyFont="1" applyFill="1" applyBorder="1" applyAlignment="1">
      <alignment horizontal="center"/>
    </xf>
    <xf numFmtId="0" fontId="46" fillId="12" borderId="20" xfId="0" applyFont="1" applyFill="1" applyBorder="1" applyAlignment="1">
      <alignment horizontal="center"/>
    </xf>
    <xf numFmtId="0" fontId="46" fillId="12" borderId="21" xfId="0" applyFont="1" applyFill="1" applyBorder="1" applyAlignment="1">
      <alignment horizontal="center"/>
    </xf>
    <xf numFmtId="10" fontId="45" fillId="0" borderId="17" xfId="0" applyNumberFormat="1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10" fontId="47" fillId="0" borderId="15" xfId="57" applyNumberFormat="1" applyFont="1" applyFill="1" applyBorder="1" applyAlignment="1">
      <alignment horizontal="center"/>
    </xf>
    <xf numFmtId="10" fontId="47" fillId="0" borderId="22" xfId="57" applyNumberFormat="1" applyFont="1" applyBorder="1" applyAlignment="1">
      <alignment horizontal="center"/>
    </xf>
    <xf numFmtId="10" fontId="45" fillId="0" borderId="22" xfId="57" applyNumberFormat="1" applyFont="1" applyFill="1" applyBorder="1" applyAlignment="1">
      <alignment horizontal="center"/>
    </xf>
    <xf numFmtId="0" fontId="44" fillId="0" borderId="2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9" fontId="48" fillId="0" borderId="15" xfId="57" applyFont="1" applyFill="1" applyBorder="1" applyAlignment="1">
      <alignment horizontal="center"/>
    </xf>
    <xf numFmtId="9" fontId="48" fillId="0" borderId="16" xfId="57" applyFont="1" applyFill="1" applyBorder="1" applyAlignment="1">
      <alignment horizontal="center"/>
    </xf>
    <xf numFmtId="9" fontId="48" fillId="0" borderId="17" xfId="57" applyFont="1" applyFill="1" applyBorder="1" applyAlignment="1">
      <alignment horizontal="center"/>
    </xf>
    <xf numFmtId="9" fontId="48" fillId="0" borderId="22" xfId="57" applyFont="1" applyFill="1" applyBorder="1" applyAlignment="1">
      <alignment horizontal="center"/>
    </xf>
    <xf numFmtId="10" fontId="45" fillId="0" borderId="22" xfId="0" applyNumberFormat="1" applyFont="1" applyFill="1" applyBorder="1" applyAlignment="1">
      <alignment horizontal="center"/>
    </xf>
    <xf numFmtId="10" fontId="45" fillId="0" borderId="16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6" fillId="12" borderId="10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10" fontId="50" fillId="0" borderId="14" xfId="0" applyNumberFormat="1" applyFont="1" applyFill="1" applyBorder="1" applyAlignment="1">
      <alignment horizontal="center"/>
    </xf>
    <xf numFmtId="10" fontId="45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6" fillId="12" borderId="23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22" xfId="0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"/>
  <sheetViews>
    <sheetView tabSelected="1" zoomScale="77" zoomScaleNormal="77" workbookViewId="0" topLeftCell="B1">
      <selection activeCell="F6" sqref="F6"/>
    </sheetView>
  </sheetViews>
  <sheetFormatPr defaultColWidth="9.140625" defaultRowHeight="15"/>
  <cols>
    <col min="1" max="1" width="8.28125" style="3" customWidth="1"/>
    <col min="2" max="2" width="18.7109375" style="4" customWidth="1"/>
    <col min="3" max="14" width="12.00390625" style="4" customWidth="1"/>
    <col min="15" max="15" width="13.421875" style="4" customWidth="1"/>
    <col min="16" max="16384" width="9.140625" style="5" customWidth="1"/>
  </cols>
  <sheetData>
    <row r="2" spans="2:14" ht="15.75">
      <c r="B2" s="71" t="s">
        <v>29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5" ht="14.25">
      <c r="A4" s="37"/>
      <c r="B4" s="26"/>
      <c r="C4" s="27" t="s">
        <v>0</v>
      </c>
      <c r="D4" s="28" t="s">
        <v>1</v>
      </c>
      <c r="E4" s="26" t="s">
        <v>2</v>
      </c>
      <c r="F4" s="29" t="s">
        <v>3</v>
      </c>
      <c r="G4" s="26" t="s">
        <v>4</v>
      </c>
      <c r="H4" s="27" t="s">
        <v>5</v>
      </c>
      <c r="I4" s="29" t="s">
        <v>6</v>
      </c>
      <c r="J4" s="26" t="s">
        <v>7</v>
      </c>
      <c r="K4" s="29" t="s">
        <v>8</v>
      </c>
      <c r="L4" s="58" t="s">
        <v>9</v>
      </c>
      <c r="M4" s="26" t="s">
        <v>10</v>
      </c>
      <c r="N4" s="26" t="s">
        <v>11</v>
      </c>
      <c r="O4" s="26" t="s">
        <v>12</v>
      </c>
    </row>
    <row r="5" spans="1:15" ht="14.25">
      <c r="A5" s="68">
        <v>2022</v>
      </c>
      <c r="B5" s="51" t="s">
        <v>13</v>
      </c>
      <c r="C5" s="53">
        <v>12</v>
      </c>
      <c r="D5" s="54">
        <v>11</v>
      </c>
      <c r="E5" s="55">
        <v>25</v>
      </c>
      <c r="F5" s="56">
        <v>10</v>
      </c>
      <c r="G5" s="55"/>
      <c r="H5" s="53"/>
      <c r="I5" s="56"/>
      <c r="J5" s="55"/>
      <c r="K5" s="56"/>
      <c r="L5" s="57"/>
      <c r="M5" s="53"/>
      <c r="N5" s="53"/>
      <c r="O5" s="53">
        <f>SUM(C5:N5)</f>
        <v>58</v>
      </c>
    </row>
    <row r="6" spans="1:15" ht="14.25">
      <c r="A6" s="69"/>
      <c r="B6" s="51" t="s">
        <v>14</v>
      </c>
      <c r="C6" s="53">
        <v>9</v>
      </c>
      <c r="D6" s="54">
        <v>5</v>
      </c>
      <c r="E6" s="55">
        <v>7</v>
      </c>
      <c r="F6" s="56">
        <v>10</v>
      </c>
      <c r="G6" s="55"/>
      <c r="H6" s="53"/>
      <c r="I6" s="56"/>
      <c r="J6" s="55"/>
      <c r="K6" s="56"/>
      <c r="L6" s="55"/>
      <c r="M6" s="55"/>
      <c r="N6" s="53"/>
      <c r="O6" s="53">
        <f>SUM(C6:N6)</f>
        <v>31</v>
      </c>
    </row>
    <row r="7" spans="1:15" ht="14.25">
      <c r="A7" s="69"/>
      <c r="B7" s="51" t="s">
        <v>15</v>
      </c>
      <c r="C7" s="53">
        <f>C5+C6</f>
        <v>21</v>
      </c>
      <c r="D7" s="53">
        <f aca="true" t="shared" si="0" ref="D7:N7">D5+D6</f>
        <v>16</v>
      </c>
      <c r="E7" s="53">
        <f t="shared" si="0"/>
        <v>32</v>
      </c>
      <c r="F7" s="53">
        <f t="shared" si="0"/>
        <v>20</v>
      </c>
      <c r="G7" s="53">
        <f t="shared" si="0"/>
        <v>0</v>
      </c>
      <c r="H7" s="53">
        <f t="shared" si="0"/>
        <v>0</v>
      </c>
      <c r="I7" s="53">
        <f t="shared" si="0"/>
        <v>0</v>
      </c>
      <c r="J7" s="53">
        <f t="shared" si="0"/>
        <v>0</v>
      </c>
      <c r="K7" s="56">
        <f t="shared" si="0"/>
        <v>0</v>
      </c>
      <c r="L7" s="55">
        <f t="shared" si="0"/>
        <v>0</v>
      </c>
      <c r="M7" s="53">
        <f t="shared" si="0"/>
        <v>0</v>
      </c>
      <c r="N7" s="53">
        <f t="shared" si="0"/>
        <v>0</v>
      </c>
      <c r="O7" s="53">
        <f>SUM(C7:N7)</f>
        <v>89</v>
      </c>
    </row>
    <row r="8" spans="1:15" ht="14.25">
      <c r="A8" s="70"/>
      <c r="B8" s="51" t="s">
        <v>40</v>
      </c>
      <c r="C8" s="62">
        <f>((C7-C11)/C11)</f>
        <v>-0.08695652173913043</v>
      </c>
      <c r="D8" s="62">
        <f aca="true" t="shared" si="1" ref="D8:N8">((D7-D11)/D11)</f>
        <v>-0.4482758620689655</v>
      </c>
      <c r="E8" s="62">
        <f t="shared" si="1"/>
        <v>0.391304347826087</v>
      </c>
      <c r="F8" s="62">
        <f t="shared" si="1"/>
        <v>-0.23076923076923078</v>
      </c>
      <c r="G8" s="62">
        <f t="shared" si="1"/>
        <v>-1</v>
      </c>
      <c r="H8" s="62">
        <f t="shared" si="1"/>
        <v>-1</v>
      </c>
      <c r="I8" s="62">
        <f t="shared" si="1"/>
        <v>-1</v>
      </c>
      <c r="J8" s="62">
        <f t="shared" si="1"/>
        <v>-1</v>
      </c>
      <c r="K8" s="62">
        <f t="shared" si="1"/>
        <v>-1</v>
      </c>
      <c r="L8" s="62">
        <f t="shared" si="1"/>
        <v>-1</v>
      </c>
      <c r="M8" s="62">
        <f t="shared" si="1"/>
        <v>-1</v>
      </c>
      <c r="N8" s="62">
        <f t="shared" si="1"/>
        <v>-1</v>
      </c>
      <c r="O8" s="63">
        <f>((O7-O11)/O11)</f>
        <v>-0.6855123674911661</v>
      </c>
    </row>
    <row r="9" spans="1:15" ht="14.25">
      <c r="A9" s="68">
        <v>2021</v>
      </c>
      <c r="B9" s="38" t="s">
        <v>13</v>
      </c>
      <c r="C9" s="59">
        <v>13</v>
      </c>
      <c r="D9" s="60">
        <v>16</v>
      </c>
      <c r="E9" s="57">
        <v>10</v>
      </c>
      <c r="F9" s="61">
        <v>15</v>
      </c>
      <c r="G9" s="57">
        <v>11</v>
      </c>
      <c r="H9" s="59">
        <v>21</v>
      </c>
      <c r="I9" s="61">
        <v>13</v>
      </c>
      <c r="J9" s="57">
        <v>14</v>
      </c>
      <c r="K9" s="61">
        <v>7</v>
      </c>
      <c r="L9" s="57">
        <v>15</v>
      </c>
      <c r="M9" s="57">
        <v>11</v>
      </c>
      <c r="N9" s="59">
        <v>18</v>
      </c>
      <c r="O9" s="59">
        <f>SUM(C9:N9)</f>
        <v>164</v>
      </c>
    </row>
    <row r="10" spans="1:15" ht="14.25">
      <c r="A10" s="69"/>
      <c r="B10" s="9" t="s">
        <v>14</v>
      </c>
      <c r="C10" s="53">
        <v>10</v>
      </c>
      <c r="D10" s="54">
        <v>13</v>
      </c>
      <c r="E10" s="55">
        <v>13</v>
      </c>
      <c r="F10" s="56">
        <v>11</v>
      </c>
      <c r="G10" s="55">
        <v>6</v>
      </c>
      <c r="H10" s="53">
        <v>14</v>
      </c>
      <c r="I10" s="56">
        <v>9</v>
      </c>
      <c r="J10" s="55">
        <v>5</v>
      </c>
      <c r="K10" s="56">
        <v>5</v>
      </c>
      <c r="L10" s="55">
        <v>10</v>
      </c>
      <c r="M10" s="55">
        <v>11</v>
      </c>
      <c r="N10" s="53">
        <v>12</v>
      </c>
      <c r="O10" s="53">
        <f>SUM(C10:N10)</f>
        <v>119</v>
      </c>
    </row>
    <row r="11" spans="1:15" ht="14.25">
      <c r="A11" s="69"/>
      <c r="B11" s="9" t="s">
        <v>15</v>
      </c>
      <c r="C11" s="53">
        <v>23</v>
      </c>
      <c r="D11" s="54">
        <v>29</v>
      </c>
      <c r="E11" s="55">
        <v>23</v>
      </c>
      <c r="F11" s="55">
        <f aca="true" t="shared" si="2" ref="F11:O11">SUM(F9,F10)</f>
        <v>26</v>
      </c>
      <c r="G11" s="55">
        <f t="shared" si="2"/>
        <v>17</v>
      </c>
      <c r="H11" s="55">
        <f t="shared" si="2"/>
        <v>35</v>
      </c>
      <c r="I11" s="55">
        <f t="shared" si="2"/>
        <v>22</v>
      </c>
      <c r="J11" s="55">
        <f t="shared" si="2"/>
        <v>19</v>
      </c>
      <c r="K11" s="55">
        <f t="shared" si="2"/>
        <v>12</v>
      </c>
      <c r="L11" s="55">
        <f t="shared" si="2"/>
        <v>25</v>
      </c>
      <c r="M11" s="55">
        <f t="shared" si="2"/>
        <v>22</v>
      </c>
      <c r="N11" s="55">
        <f t="shared" si="2"/>
        <v>30</v>
      </c>
      <c r="O11" s="53">
        <f t="shared" si="2"/>
        <v>283</v>
      </c>
    </row>
    <row r="12" spans="1:15" ht="14.25">
      <c r="A12" s="70"/>
      <c r="B12" s="13" t="s">
        <v>39</v>
      </c>
      <c r="C12" s="47">
        <f>((C11-C15)/C15)</f>
        <v>-0.4888888888888889</v>
      </c>
      <c r="D12" s="48">
        <f>((D11-D15)/D15)</f>
        <v>-0.03333333333333333</v>
      </c>
      <c r="E12" s="25">
        <f>((E11-E15)/E15)</f>
        <v>-0.5106382978723404</v>
      </c>
      <c r="F12" s="24">
        <f aca="true" t="shared" si="3" ref="F12:K12">((F11-F15)/F15)</f>
        <v>0.3</v>
      </c>
      <c r="G12" s="25">
        <f t="shared" si="3"/>
        <v>-0.34615384615384615</v>
      </c>
      <c r="H12" s="47">
        <f t="shared" si="3"/>
        <v>0.09375</v>
      </c>
      <c r="I12" s="24">
        <f t="shared" si="3"/>
        <v>-0.37142857142857144</v>
      </c>
      <c r="J12" s="25">
        <f t="shared" si="3"/>
        <v>-0.5869565217391305</v>
      </c>
      <c r="K12" s="24">
        <f t="shared" si="3"/>
        <v>-0.5714285714285714</v>
      </c>
      <c r="L12" s="25">
        <f>((L11-L15)/L15)</f>
        <v>0.041666666666666664</v>
      </c>
      <c r="M12" s="25">
        <f>((M11-M15)/M15)</f>
        <v>-0.08333333333333333</v>
      </c>
      <c r="N12" s="25">
        <f>((N11-N15)/N15)</f>
        <v>0.6666666666666666</v>
      </c>
      <c r="O12" s="47">
        <f>((O11-O15)/O15)</f>
        <v>-0.24533333333333332</v>
      </c>
    </row>
    <row r="13" spans="1:15" ht="15" customHeight="1">
      <c r="A13" s="68">
        <v>2020</v>
      </c>
      <c r="B13" s="41" t="s">
        <v>13</v>
      </c>
      <c r="C13" s="53">
        <v>31</v>
      </c>
      <c r="D13" s="54">
        <v>14</v>
      </c>
      <c r="E13" s="55">
        <v>38</v>
      </c>
      <c r="F13" s="56">
        <v>8</v>
      </c>
      <c r="G13" s="55">
        <v>16</v>
      </c>
      <c r="H13" s="53">
        <v>22</v>
      </c>
      <c r="I13" s="56">
        <v>24</v>
      </c>
      <c r="J13" s="55">
        <v>28</v>
      </c>
      <c r="K13" s="56">
        <v>21</v>
      </c>
      <c r="L13" s="57">
        <v>16</v>
      </c>
      <c r="M13" s="55">
        <v>16</v>
      </c>
      <c r="N13" s="53">
        <v>10</v>
      </c>
      <c r="O13" s="53">
        <v>244</v>
      </c>
    </row>
    <row r="14" spans="1:15" ht="14.25">
      <c r="A14" s="69"/>
      <c r="B14" s="9" t="s">
        <v>14</v>
      </c>
      <c r="C14" s="53">
        <v>14</v>
      </c>
      <c r="D14" s="54">
        <v>16</v>
      </c>
      <c r="E14" s="55">
        <v>9</v>
      </c>
      <c r="F14" s="56">
        <v>12</v>
      </c>
      <c r="G14" s="55">
        <v>10</v>
      </c>
      <c r="H14" s="53">
        <v>10</v>
      </c>
      <c r="I14" s="56">
        <v>11</v>
      </c>
      <c r="J14" s="55">
        <v>18</v>
      </c>
      <c r="K14" s="56">
        <v>7</v>
      </c>
      <c r="L14" s="55">
        <v>8</v>
      </c>
      <c r="M14" s="55">
        <v>8</v>
      </c>
      <c r="N14" s="53">
        <v>8</v>
      </c>
      <c r="O14" s="53">
        <v>131</v>
      </c>
    </row>
    <row r="15" spans="1:15" ht="14.25">
      <c r="A15" s="69"/>
      <c r="B15" s="9" t="s">
        <v>15</v>
      </c>
      <c r="C15" s="53">
        <v>45</v>
      </c>
      <c r="D15" s="54">
        <v>30</v>
      </c>
      <c r="E15" s="55">
        <v>47</v>
      </c>
      <c r="F15" s="56">
        <v>20</v>
      </c>
      <c r="G15" s="55">
        <v>26</v>
      </c>
      <c r="H15" s="53">
        <v>32</v>
      </c>
      <c r="I15" s="56">
        <v>35</v>
      </c>
      <c r="J15" s="55">
        <v>46</v>
      </c>
      <c r="K15" s="56">
        <v>28</v>
      </c>
      <c r="L15" s="55">
        <v>24</v>
      </c>
      <c r="M15" s="55">
        <v>24</v>
      </c>
      <c r="N15" s="53">
        <v>18</v>
      </c>
      <c r="O15" s="53">
        <v>375</v>
      </c>
    </row>
    <row r="16" spans="1:15" ht="14.25">
      <c r="A16" s="70"/>
      <c r="B16" s="13" t="s">
        <v>36</v>
      </c>
      <c r="C16" s="47">
        <f aca="true" t="shared" si="4" ref="C16:N16">((C15-C19)/C19)</f>
        <v>0.2857142857142857</v>
      </c>
      <c r="D16" s="48">
        <f t="shared" si="4"/>
        <v>0.30434782608695654</v>
      </c>
      <c r="E16" s="25">
        <f>((E15-E19)/E19)</f>
        <v>0.06818181818181818</v>
      </c>
      <c r="F16" s="24">
        <f t="shared" si="4"/>
        <v>-0.3548387096774194</v>
      </c>
      <c r="G16" s="25">
        <f t="shared" si="4"/>
        <v>-0.4222222222222222</v>
      </c>
      <c r="H16" s="47">
        <f t="shared" si="4"/>
        <v>-0.21951219512195122</v>
      </c>
      <c r="I16" s="24">
        <f t="shared" si="4"/>
        <v>-0.5</v>
      </c>
      <c r="J16" s="25">
        <f t="shared" si="4"/>
        <v>0.3142857142857143</v>
      </c>
      <c r="K16" s="24">
        <f t="shared" si="4"/>
        <v>-0.15151515151515152</v>
      </c>
      <c r="L16" s="25">
        <f>((L15-L19)/L19)</f>
        <v>-0.5862068965517241</v>
      </c>
      <c r="M16" s="25">
        <f t="shared" si="4"/>
        <v>-0.1724137931034483</v>
      </c>
      <c r="N16" s="25">
        <f t="shared" si="4"/>
        <v>-0.5</v>
      </c>
      <c r="O16" s="47">
        <f>((O15-O19)/O19)</f>
        <v>-0.21875</v>
      </c>
    </row>
    <row r="17" spans="1:15" ht="15" customHeight="1">
      <c r="A17" s="68">
        <v>2019</v>
      </c>
      <c r="B17" s="41" t="s">
        <v>13</v>
      </c>
      <c r="C17" s="49">
        <v>22</v>
      </c>
      <c r="D17" s="50">
        <v>14</v>
      </c>
      <c r="E17" s="51">
        <v>29</v>
      </c>
      <c r="F17" s="52">
        <v>18</v>
      </c>
      <c r="G17" s="51">
        <v>25</v>
      </c>
      <c r="H17" s="49">
        <v>23</v>
      </c>
      <c r="I17" s="52">
        <v>51</v>
      </c>
      <c r="J17" s="51">
        <v>22</v>
      </c>
      <c r="K17" s="52">
        <v>24</v>
      </c>
      <c r="L17" s="51">
        <v>37</v>
      </c>
      <c r="M17" s="51">
        <v>15</v>
      </c>
      <c r="N17" s="51">
        <v>22</v>
      </c>
      <c r="O17" s="49">
        <f>SUM(C17:N17)</f>
        <v>302</v>
      </c>
    </row>
    <row r="18" spans="1:15" ht="14.25">
      <c r="A18" s="69"/>
      <c r="B18" s="9" t="s">
        <v>14</v>
      </c>
      <c r="C18" s="49">
        <v>13</v>
      </c>
      <c r="D18" s="50">
        <v>9</v>
      </c>
      <c r="E18" s="51">
        <v>15</v>
      </c>
      <c r="F18" s="52">
        <v>13</v>
      </c>
      <c r="G18" s="51">
        <v>20</v>
      </c>
      <c r="H18" s="49">
        <v>18</v>
      </c>
      <c r="I18" s="52">
        <v>19</v>
      </c>
      <c r="J18" s="51">
        <v>13</v>
      </c>
      <c r="K18" s="52">
        <v>9</v>
      </c>
      <c r="L18" s="51">
        <v>21</v>
      </c>
      <c r="M18" s="51">
        <v>14</v>
      </c>
      <c r="N18" s="51">
        <v>14</v>
      </c>
      <c r="O18" s="49">
        <f>SUM(C18:N18)</f>
        <v>178</v>
      </c>
    </row>
    <row r="19" spans="1:15" ht="14.25">
      <c r="A19" s="69"/>
      <c r="B19" s="9" t="s">
        <v>15</v>
      </c>
      <c r="C19" s="49">
        <v>35</v>
      </c>
      <c r="D19" s="50">
        <v>23</v>
      </c>
      <c r="E19" s="51">
        <v>44</v>
      </c>
      <c r="F19" s="52">
        <v>31</v>
      </c>
      <c r="G19" s="51">
        <v>45</v>
      </c>
      <c r="H19" s="49">
        <v>41</v>
      </c>
      <c r="I19" s="52">
        <v>70</v>
      </c>
      <c r="J19" s="51">
        <v>35</v>
      </c>
      <c r="K19" s="52">
        <v>33</v>
      </c>
      <c r="L19" s="51">
        <v>58</v>
      </c>
      <c r="M19" s="51">
        <v>29</v>
      </c>
      <c r="N19" s="51">
        <v>36</v>
      </c>
      <c r="O19" s="49">
        <f>SUM(C19:N19)</f>
        <v>480</v>
      </c>
    </row>
    <row r="20" spans="1:15" ht="14.25">
      <c r="A20" s="70"/>
      <c r="B20" s="13" t="s">
        <v>35</v>
      </c>
      <c r="C20" s="47">
        <f aca="true" t="shared" si="5" ref="C20:O20">((C19-C23)/C23)</f>
        <v>0.20689655172413793</v>
      </c>
      <c r="D20" s="48">
        <f t="shared" si="5"/>
        <v>-0.08</v>
      </c>
      <c r="E20" s="25">
        <f>((E19-E23)/E23)</f>
        <v>0.1891891891891892</v>
      </c>
      <c r="F20" s="24">
        <f t="shared" si="5"/>
        <v>-0.225</v>
      </c>
      <c r="G20" s="25">
        <f t="shared" si="5"/>
        <v>-0.1509433962264151</v>
      </c>
      <c r="H20" s="47">
        <f t="shared" si="5"/>
        <v>-0.26785714285714285</v>
      </c>
      <c r="I20" s="24">
        <f t="shared" si="5"/>
        <v>0.7073170731707317</v>
      </c>
      <c r="J20" s="25">
        <f t="shared" si="5"/>
        <v>-0.027777777777777776</v>
      </c>
      <c r="K20" s="24">
        <f t="shared" si="5"/>
        <v>-0.2826086956521739</v>
      </c>
      <c r="L20" s="25">
        <f>((L19-L23)/L23)</f>
        <v>0.16</v>
      </c>
      <c r="M20" s="25">
        <f t="shared" si="5"/>
        <v>-0.3409090909090909</v>
      </c>
      <c r="N20" s="25">
        <f t="shared" si="5"/>
        <v>-0.2</v>
      </c>
      <c r="O20" s="47">
        <f t="shared" si="5"/>
        <v>-0.043824701195219126</v>
      </c>
    </row>
    <row r="21" spans="1:15" ht="15" customHeight="1">
      <c r="A21" s="68">
        <v>2018</v>
      </c>
      <c r="B21" s="41" t="s">
        <v>13</v>
      </c>
      <c r="C21" s="14">
        <v>13</v>
      </c>
      <c r="D21" s="10">
        <v>14</v>
      </c>
      <c r="E21" s="2">
        <v>20</v>
      </c>
      <c r="F21" s="11">
        <v>21</v>
      </c>
      <c r="G21" s="2">
        <v>40</v>
      </c>
      <c r="H21" s="14">
        <v>32</v>
      </c>
      <c r="I21" s="11">
        <v>22</v>
      </c>
      <c r="J21" s="2">
        <v>25</v>
      </c>
      <c r="K21" s="11">
        <v>23</v>
      </c>
      <c r="L21" s="2">
        <v>22</v>
      </c>
      <c r="M21" s="11">
        <v>23</v>
      </c>
      <c r="N21" s="2">
        <v>32</v>
      </c>
      <c r="O21" s="14">
        <f>SUM(C21:N21)</f>
        <v>287</v>
      </c>
    </row>
    <row r="22" spans="1:15" ht="14.25">
      <c r="A22" s="69"/>
      <c r="B22" s="17" t="s">
        <v>14</v>
      </c>
      <c r="C22" s="2">
        <v>16</v>
      </c>
      <c r="D22" s="10">
        <v>11</v>
      </c>
      <c r="E22" s="2">
        <v>17</v>
      </c>
      <c r="F22" s="11">
        <v>19</v>
      </c>
      <c r="G22" s="2">
        <v>13</v>
      </c>
      <c r="H22" s="14">
        <v>24</v>
      </c>
      <c r="I22" s="11">
        <v>19</v>
      </c>
      <c r="J22" s="2">
        <v>11</v>
      </c>
      <c r="K22" s="11">
        <v>23</v>
      </c>
      <c r="L22" s="2">
        <v>28</v>
      </c>
      <c r="M22" s="11">
        <v>21</v>
      </c>
      <c r="N22" s="2">
        <v>13</v>
      </c>
      <c r="O22" s="14">
        <f>SUM(C22:N22)</f>
        <v>215</v>
      </c>
    </row>
    <row r="23" spans="1:15" ht="14.25">
      <c r="A23" s="69"/>
      <c r="B23" s="17" t="s">
        <v>15</v>
      </c>
      <c r="C23" s="2">
        <v>29</v>
      </c>
      <c r="D23" s="10">
        <v>25</v>
      </c>
      <c r="E23" s="2">
        <v>37</v>
      </c>
      <c r="F23" s="11">
        <v>40</v>
      </c>
      <c r="G23" s="2">
        <v>53</v>
      </c>
      <c r="H23" s="14">
        <v>56</v>
      </c>
      <c r="I23" s="11">
        <v>41</v>
      </c>
      <c r="J23" s="2">
        <v>36</v>
      </c>
      <c r="K23" s="11">
        <v>46</v>
      </c>
      <c r="L23" s="2">
        <v>50</v>
      </c>
      <c r="M23" s="11">
        <v>44</v>
      </c>
      <c r="N23" s="2">
        <v>45</v>
      </c>
      <c r="O23" s="14">
        <f>SUM(O21:O22)</f>
        <v>502</v>
      </c>
    </row>
    <row r="24" spans="1:15" ht="14.25">
      <c r="A24" s="70"/>
      <c r="B24" s="18" t="s">
        <v>34</v>
      </c>
      <c r="C24" s="34">
        <f aca="true" t="shared" si="6" ref="C24:O24">((C23-C27)/C27)</f>
        <v>-0.4528301886792453</v>
      </c>
      <c r="D24" s="44">
        <f t="shared" si="6"/>
        <v>-0.3902439024390244</v>
      </c>
      <c r="E24" s="34">
        <f t="shared" si="6"/>
        <v>-0.02631578947368421</v>
      </c>
      <c r="F24" s="34">
        <f t="shared" si="6"/>
        <v>0.42857142857142855</v>
      </c>
      <c r="G24" s="34">
        <f t="shared" si="6"/>
        <v>0.08163265306122448</v>
      </c>
      <c r="H24" s="34">
        <f t="shared" si="6"/>
        <v>0.5135135135135135</v>
      </c>
      <c r="I24" s="45">
        <f t="shared" si="6"/>
        <v>-0.06818181818181818</v>
      </c>
      <c r="J24" s="43">
        <f t="shared" si="6"/>
        <v>-0.16279069767441862</v>
      </c>
      <c r="K24" s="45">
        <f t="shared" si="6"/>
        <v>0.4375</v>
      </c>
      <c r="L24" s="43">
        <f t="shared" si="6"/>
        <v>0.19047619047619047</v>
      </c>
      <c r="M24" s="45">
        <f t="shared" si="6"/>
        <v>-0.2903225806451613</v>
      </c>
      <c r="N24" s="43">
        <f t="shared" si="6"/>
        <v>-0.021739130434782608</v>
      </c>
      <c r="O24" s="46">
        <f t="shared" si="6"/>
        <v>-0.02524271844660194</v>
      </c>
    </row>
    <row r="25" spans="1:15" ht="15" customHeight="1">
      <c r="A25" s="68">
        <v>2017</v>
      </c>
      <c r="B25" s="38" t="s">
        <v>13</v>
      </c>
      <c r="C25" s="39">
        <v>27</v>
      </c>
      <c r="D25" s="40">
        <v>21</v>
      </c>
      <c r="E25" s="41">
        <v>23</v>
      </c>
      <c r="F25" s="42">
        <v>17</v>
      </c>
      <c r="G25" s="41">
        <v>28</v>
      </c>
      <c r="H25" s="39">
        <v>17</v>
      </c>
      <c r="I25" s="42">
        <v>29</v>
      </c>
      <c r="J25" s="41">
        <v>16</v>
      </c>
      <c r="K25" s="42">
        <v>15</v>
      </c>
      <c r="L25" s="41">
        <v>28</v>
      </c>
      <c r="M25" s="39">
        <v>46</v>
      </c>
      <c r="N25" s="41">
        <v>24</v>
      </c>
      <c r="O25" s="39">
        <v>291</v>
      </c>
    </row>
    <row r="26" spans="1:15" ht="14.25">
      <c r="A26" s="69"/>
      <c r="B26" s="17" t="s">
        <v>14</v>
      </c>
      <c r="C26" s="2">
        <v>26</v>
      </c>
      <c r="D26" s="2">
        <v>20</v>
      </c>
      <c r="E26" s="2">
        <v>15</v>
      </c>
      <c r="F26" s="2">
        <v>11</v>
      </c>
      <c r="G26" s="2">
        <v>21</v>
      </c>
      <c r="H26" s="2">
        <v>20</v>
      </c>
      <c r="I26" s="2">
        <v>15</v>
      </c>
      <c r="J26" s="2">
        <v>27</v>
      </c>
      <c r="K26" s="2">
        <v>17</v>
      </c>
      <c r="L26" s="2">
        <v>14</v>
      </c>
      <c r="M26" s="2">
        <v>16</v>
      </c>
      <c r="N26" s="2">
        <v>22</v>
      </c>
      <c r="O26" s="12">
        <v>224</v>
      </c>
    </row>
    <row r="27" spans="1:15" ht="14.25">
      <c r="A27" s="69"/>
      <c r="B27" s="17" t="s">
        <v>15</v>
      </c>
      <c r="C27" s="2">
        <f>SUM(C25:C26)</f>
        <v>53</v>
      </c>
      <c r="D27" s="2">
        <v>41</v>
      </c>
      <c r="E27" s="2">
        <v>38</v>
      </c>
      <c r="F27" s="2">
        <v>28</v>
      </c>
      <c r="G27" s="2">
        <v>49</v>
      </c>
      <c r="H27" s="2">
        <v>37</v>
      </c>
      <c r="I27" s="2">
        <v>44</v>
      </c>
      <c r="J27" s="2">
        <v>43</v>
      </c>
      <c r="K27" s="2">
        <v>32</v>
      </c>
      <c r="L27" s="2">
        <v>42</v>
      </c>
      <c r="M27" s="2">
        <v>62</v>
      </c>
      <c r="N27" s="2">
        <v>46</v>
      </c>
      <c r="O27" s="12">
        <v>515</v>
      </c>
    </row>
    <row r="28" spans="1:15" ht="14.25">
      <c r="A28" s="70"/>
      <c r="B28" s="18" t="s">
        <v>33</v>
      </c>
      <c r="C28" s="34">
        <f aca="true" t="shared" si="7" ref="C28:O28">((C27-C31)/C31)</f>
        <v>-0.19696969696969696</v>
      </c>
      <c r="D28" s="34">
        <f t="shared" si="7"/>
        <v>-0.24074074074074073</v>
      </c>
      <c r="E28" s="34">
        <f t="shared" si="7"/>
        <v>-0.11627906976744186</v>
      </c>
      <c r="F28" s="34">
        <f t="shared" si="7"/>
        <v>-0.42857142857142855</v>
      </c>
      <c r="G28" s="34">
        <f t="shared" si="7"/>
        <v>-0.07547169811320754</v>
      </c>
      <c r="H28" s="34">
        <f t="shared" si="7"/>
        <v>-0.24489795918367346</v>
      </c>
      <c r="I28" s="34">
        <f t="shared" si="7"/>
        <v>-0.022222222222222223</v>
      </c>
      <c r="J28" s="34">
        <f t="shared" si="7"/>
        <v>-0.06521739130434782</v>
      </c>
      <c r="K28" s="34">
        <f t="shared" si="7"/>
        <v>-0.21951219512195122</v>
      </c>
      <c r="L28" s="34">
        <f t="shared" si="7"/>
        <v>-0.288135593220339</v>
      </c>
      <c r="M28" s="34">
        <f t="shared" si="7"/>
        <v>0.12727272727272726</v>
      </c>
      <c r="N28" s="34">
        <f t="shared" si="7"/>
        <v>0.5333333333333333</v>
      </c>
      <c r="O28" s="34">
        <f t="shared" si="7"/>
        <v>-0.1271186440677966</v>
      </c>
    </row>
    <row r="29" spans="1:15" ht="15" customHeight="1">
      <c r="A29" s="68">
        <v>2016</v>
      </c>
      <c r="B29" s="17" t="s">
        <v>13</v>
      </c>
      <c r="C29" s="2">
        <v>43</v>
      </c>
      <c r="D29" s="2">
        <v>31</v>
      </c>
      <c r="E29" s="2">
        <v>23</v>
      </c>
      <c r="F29" s="2">
        <v>20</v>
      </c>
      <c r="G29" s="2">
        <v>28</v>
      </c>
      <c r="H29" s="2">
        <v>25</v>
      </c>
      <c r="I29" s="2">
        <v>24</v>
      </c>
      <c r="J29" s="2">
        <v>21</v>
      </c>
      <c r="K29" s="2">
        <v>13</v>
      </c>
      <c r="L29" s="2">
        <v>29</v>
      </c>
      <c r="M29" s="2">
        <v>37</v>
      </c>
      <c r="N29" s="2">
        <v>18</v>
      </c>
      <c r="O29" s="12">
        <f>SUM(C29:N29)</f>
        <v>312</v>
      </c>
    </row>
    <row r="30" spans="1:15" ht="14.25">
      <c r="A30" s="69"/>
      <c r="B30" s="17" t="s">
        <v>14</v>
      </c>
      <c r="C30" s="2">
        <v>23</v>
      </c>
      <c r="D30" s="2">
        <v>23</v>
      </c>
      <c r="E30" s="2">
        <v>20</v>
      </c>
      <c r="F30" s="2">
        <v>29</v>
      </c>
      <c r="G30" s="2">
        <v>25</v>
      </c>
      <c r="H30" s="2">
        <v>24</v>
      </c>
      <c r="I30" s="2">
        <v>21</v>
      </c>
      <c r="J30" s="2">
        <v>25</v>
      </c>
      <c r="K30" s="2">
        <v>28</v>
      </c>
      <c r="L30" s="2">
        <v>30</v>
      </c>
      <c r="M30" s="2">
        <v>18</v>
      </c>
      <c r="N30" s="2">
        <v>12</v>
      </c>
      <c r="O30" s="12">
        <f>SUM(C30:N30)</f>
        <v>278</v>
      </c>
    </row>
    <row r="31" spans="1:15" ht="14.25">
      <c r="A31" s="69"/>
      <c r="B31" s="17" t="s">
        <v>15</v>
      </c>
      <c r="C31" s="2">
        <f>SUM(C29:C30)</f>
        <v>66</v>
      </c>
      <c r="D31" s="2">
        <f>SUM(D29:D30)</f>
        <v>54</v>
      </c>
      <c r="E31" s="2">
        <f>SUM(E29:E30)</f>
        <v>43</v>
      </c>
      <c r="F31" s="2">
        <f>SUM(F29:F30)</f>
        <v>49</v>
      </c>
      <c r="G31" s="2">
        <v>53</v>
      </c>
      <c r="H31" s="2">
        <v>49</v>
      </c>
      <c r="I31" s="2">
        <v>45</v>
      </c>
      <c r="J31" s="2">
        <v>46</v>
      </c>
      <c r="K31" s="2">
        <v>41</v>
      </c>
      <c r="L31" s="2">
        <v>59</v>
      </c>
      <c r="M31" s="2">
        <v>55</v>
      </c>
      <c r="N31" s="2">
        <v>30</v>
      </c>
      <c r="O31" s="12">
        <f>SUM(C31:N31)</f>
        <v>590</v>
      </c>
    </row>
    <row r="32" spans="1:15" ht="14.25">
      <c r="A32" s="70"/>
      <c r="B32" s="18" t="s">
        <v>32</v>
      </c>
      <c r="C32" s="34">
        <f>((C31-C35)/C35)</f>
        <v>0.8333333333333334</v>
      </c>
      <c r="D32" s="34">
        <f aca="true" t="shared" si="8" ref="D32:N32">((D31-D35)/D35)</f>
        <v>-0.03571428571428571</v>
      </c>
      <c r="E32" s="34">
        <f t="shared" si="8"/>
        <v>-0.3582089552238806</v>
      </c>
      <c r="F32" s="34">
        <f t="shared" si="8"/>
        <v>-0.0392156862745098</v>
      </c>
      <c r="G32" s="34">
        <f t="shared" si="8"/>
        <v>-0.1016949152542373</v>
      </c>
      <c r="H32" s="34">
        <f t="shared" si="8"/>
        <v>-0.07547169811320754</v>
      </c>
      <c r="I32" s="34">
        <f t="shared" si="8"/>
        <v>-0.25</v>
      </c>
      <c r="J32" s="34">
        <f t="shared" si="8"/>
        <v>-0.08</v>
      </c>
      <c r="K32" s="34">
        <f t="shared" si="8"/>
        <v>-0.10869565217391304</v>
      </c>
      <c r="L32" s="34">
        <f t="shared" si="8"/>
        <v>-0.11940298507462686</v>
      </c>
      <c r="M32" s="34">
        <f t="shared" si="8"/>
        <v>-0.3373493975903614</v>
      </c>
      <c r="N32" s="34">
        <f t="shared" si="8"/>
        <v>-0.47368421052631576</v>
      </c>
      <c r="O32" s="19">
        <f>((O31-O35)/O35)</f>
        <v>-0.1386861313868613</v>
      </c>
    </row>
    <row r="33" spans="1:15" ht="15" customHeight="1">
      <c r="A33" s="68">
        <v>2015</v>
      </c>
      <c r="B33" s="17" t="s">
        <v>13</v>
      </c>
      <c r="C33" s="2">
        <v>22</v>
      </c>
      <c r="D33" s="2">
        <v>32</v>
      </c>
      <c r="E33" s="2">
        <v>31</v>
      </c>
      <c r="F33" s="2">
        <v>37</v>
      </c>
      <c r="G33" s="2">
        <v>32</v>
      </c>
      <c r="H33" s="2">
        <v>29</v>
      </c>
      <c r="I33" s="2">
        <v>28</v>
      </c>
      <c r="J33" s="2">
        <v>31</v>
      </c>
      <c r="K33" s="2">
        <v>26</v>
      </c>
      <c r="L33" s="2">
        <v>31</v>
      </c>
      <c r="M33" s="2">
        <v>54</v>
      </c>
      <c r="N33" s="2">
        <v>24</v>
      </c>
      <c r="O33" s="12">
        <f>SUM(C33:N33)</f>
        <v>377</v>
      </c>
    </row>
    <row r="34" spans="1:15" ht="14.25">
      <c r="A34" s="69"/>
      <c r="B34" s="17" t="s">
        <v>14</v>
      </c>
      <c r="C34" s="2">
        <v>14</v>
      </c>
      <c r="D34" s="2">
        <v>24</v>
      </c>
      <c r="E34" s="2">
        <v>36</v>
      </c>
      <c r="F34" s="2">
        <v>14</v>
      </c>
      <c r="G34" s="2">
        <v>27</v>
      </c>
      <c r="H34" s="2">
        <v>24</v>
      </c>
      <c r="I34" s="2">
        <v>32</v>
      </c>
      <c r="J34" s="2">
        <v>19</v>
      </c>
      <c r="K34" s="2">
        <v>20</v>
      </c>
      <c r="L34" s="2">
        <v>36</v>
      </c>
      <c r="M34" s="2">
        <v>29</v>
      </c>
      <c r="N34" s="2">
        <v>33</v>
      </c>
      <c r="O34" s="12">
        <f>SUM(C34:N34)</f>
        <v>308</v>
      </c>
    </row>
    <row r="35" spans="1:15" ht="14.25">
      <c r="A35" s="69"/>
      <c r="B35" s="17" t="s">
        <v>15</v>
      </c>
      <c r="C35" s="2">
        <f aca="true" t="shared" si="9" ref="C35:H35">SUM(C33:C34)</f>
        <v>36</v>
      </c>
      <c r="D35" s="2">
        <f t="shared" si="9"/>
        <v>56</v>
      </c>
      <c r="E35" s="2">
        <f t="shared" si="9"/>
        <v>67</v>
      </c>
      <c r="F35" s="2">
        <f t="shared" si="9"/>
        <v>51</v>
      </c>
      <c r="G35" s="2">
        <f t="shared" si="9"/>
        <v>59</v>
      </c>
      <c r="H35" s="2">
        <f t="shared" si="9"/>
        <v>53</v>
      </c>
      <c r="I35" s="2">
        <f aca="true" t="shared" si="10" ref="I35:N35">SUM(I33:I34)</f>
        <v>60</v>
      </c>
      <c r="J35" s="2">
        <f t="shared" si="10"/>
        <v>50</v>
      </c>
      <c r="K35" s="2">
        <f t="shared" si="10"/>
        <v>46</v>
      </c>
      <c r="L35" s="2">
        <f t="shared" si="10"/>
        <v>67</v>
      </c>
      <c r="M35" s="2">
        <f t="shared" si="10"/>
        <v>83</v>
      </c>
      <c r="N35" s="2">
        <f t="shared" si="10"/>
        <v>57</v>
      </c>
      <c r="O35" s="12">
        <f>SUM(C35:N35)</f>
        <v>685</v>
      </c>
    </row>
    <row r="36" spans="1:15" ht="14.25">
      <c r="A36" s="70"/>
      <c r="B36" s="18" t="s">
        <v>31</v>
      </c>
      <c r="C36" s="34">
        <f>((C35-C39)/C39)</f>
        <v>-0.3684210526315789</v>
      </c>
      <c r="D36" s="34">
        <f aca="true" t="shared" si="11" ref="D36:N36">((D35-D39)/D39)</f>
        <v>-0.08196721311475409</v>
      </c>
      <c r="E36" s="34">
        <f t="shared" si="11"/>
        <v>-0.11842105263157894</v>
      </c>
      <c r="F36" s="34">
        <f t="shared" si="11"/>
        <v>-0.1206896551724138</v>
      </c>
      <c r="G36" s="34">
        <f t="shared" si="11"/>
        <v>-0.016666666666666666</v>
      </c>
      <c r="H36" s="34">
        <f t="shared" si="11"/>
        <v>-0.4044943820224719</v>
      </c>
      <c r="I36" s="34">
        <f t="shared" si="11"/>
        <v>0.05263157894736842</v>
      </c>
      <c r="J36" s="34">
        <f t="shared" si="11"/>
        <v>-0.23076923076923078</v>
      </c>
      <c r="K36" s="34">
        <f t="shared" si="11"/>
        <v>-0.7819905213270142</v>
      </c>
      <c r="L36" s="34">
        <f t="shared" si="11"/>
        <v>-0.014705882352941176</v>
      </c>
      <c r="M36" s="34">
        <f t="shared" si="11"/>
        <v>0.8863636363636364</v>
      </c>
      <c r="N36" s="34">
        <f t="shared" si="11"/>
        <v>0.14</v>
      </c>
      <c r="O36" s="19">
        <f>((O35-O39)/O39)</f>
        <v>-0.23549107142857142</v>
      </c>
    </row>
    <row r="37" spans="1:15" s="8" customFormat="1" ht="15" customHeight="1">
      <c r="A37" s="68">
        <v>2014</v>
      </c>
      <c r="B37" s="17" t="s">
        <v>13</v>
      </c>
      <c r="C37" s="2">
        <v>36</v>
      </c>
      <c r="D37" s="2">
        <v>30</v>
      </c>
      <c r="E37" s="2">
        <v>48</v>
      </c>
      <c r="F37" s="2">
        <v>32</v>
      </c>
      <c r="G37" s="2">
        <v>35</v>
      </c>
      <c r="H37" s="2">
        <v>47</v>
      </c>
      <c r="I37" s="2">
        <v>34</v>
      </c>
      <c r="J37" s="2">
        <v>39</v>
      </c>
      <c r="K37" s="2">
        <v>192</v>
      </c>
      <c r="L37" s="2">
        <v>46</v>
      </c>
      <c r="M37" s="2">
        <v>28</v>
      </c>
      <c r="N37" s="2">
        <v>27</v>
      </c>
      <c r="O37" s="12">
        <v>594</v>
      </c>
    </row>
    <row r="38" spans="1:15" s="8" customFormat="1" ht="14.25">
      <c r="A38" s="69"/>
      <c r="B38" s="17" t="s">
        <v>14</v>
      </c>
      <c r="C38" s="2">
        <v>21</v>
      </c>
      <c r="D38" s="2">
        <v>31</v>
      </c>
      <c r="E38" s="2">
        <v>28</v>
      </c>
      <c r="F38" s="2">
        <v>26</v>
      </c>
      <c r="G38" s="2">
        <v>25</v>
      </c>
      <c r="H38" s="2">
        <v>42</v>
      </c>
      <c r="I38" s="2">
        <v>23</v>
      </c>
      <c r="J38" s="2">
        <v>26</v>
      </c>
      <c r="K38" s="2">
        <v>19</v>
      </c>
      <c r="L38" s="2">
        <v>22</v>
      </c>
      <c r="M38" s="2">
        <v>16</v>
      </c>
      <c r="N38" s="2">
        <v>23</v>
      </c>
      <c r="O38" s="12">
        <v>302</v>
      </c>
    </row>
    <row r="39" spans="1:15" s="8" customFormat="1" ht="14.25">
      <c r="A39" s="69"/>
      <c r="B39" s="17" t="s">
        <v>15</v>
      </c>
      <c r="C39" s="2">
        <v>57</v>
      </c>
      <c r="D39" s="2">
        <v>61</v>
      </c>
      <c r="E39" s="2">
        <v>76</v>
      </c>
      <c r="F39" s="2">
        <v>58</v>
      </c>
      <c r="G39" s="2">
        <v>60</v>
      </c>
      <c r="H39" s="2">
        <v>89</v>
      </c>
      <c r="I39" s="2">
        <v>57</v>
      </c>
      <c r="J39" s="2">
        <v>65</v>
      </c>
      <c r="K39" s="2">
        <v>211</v>
      </c>
      <c r="L39" s="2">
        <v>68</v>
      </c>
      <c r="M39" s="2">
        <v>44</v>
      </c>
      <c r="N39" s="2">
        <v>50</v>
      </c>
      <c r="O39" s="12">
        <v>896</v>
      </c>
    </row>
    <row r="40" spans="1:15" s="8" customFormat="1" ht="14.25">
      <c r="A40" s="70"/>
      <c r="B40" s="18" t="s">
        <v>30</v>
      </c>
      <c r="C40" s="34">
        <v>-0.17391304347826086</v>
      </c>
      <c r="D40" s="19">
        <v>-0.07086614173228346</v>
      </c>
      <c r="E40" s="19">
        <v>0.06593406593406594</v>
      </c>
      <c r="F40" s="19">
        <v>-0.011764705882352941</v>
      </c>
      <c r="G40" s="19">
        <v>-0.05454545454545454</v>
      </c>
      <c r="H40" s="19">
        <v>0.06933333333333333</v>
      </c>
      <c r="I40" s="19">
        <v>0.057736720554272515</v>
      </c>
      <c r="J40" s="19">
        <v>0.03359683794466403</v>
      </c>
      <c r="K40" s="19">
        <v>0.32014388489208634</v>
      </c>
      <c r="L40" s="19">
        <v>0.21699544764795145</v>
      </c>
      <c r="M40" s="19">
        <v>0.17012448132780084</v>
      </c>
      <c r="N40" s="19">
        <v>0.1172069825436409</v>
      </c>
      <c r="O40" s="19">
        <v>0.1172069825436409</v>
      </c>
    </row>
    <row r="41" spans="1:15" s="8" customFormat="1" ht="15" customHeight="1">
      <c r="A41" s="65">
        <v>2013</v>
      </c>
      <c r="B41" s="17" t="s">
        <v>13</v>
      </c>
      <c r="C41" s="2">
        <v>31</v>
      </c>
      <c r="D41" s="2">
        <v>33</v>
      </c>
      <c r="E41" s="2">
        <v>36</v>
      </c>
      <c r="F41" s="14">
        <v>36</v>
      </c>
      <c r="G41" s="2">
        <v>33</v>
      </c>
      <c r="H41" s="2">
        <v>19</v>
      </c>
      <c r="I41" s="2">
        <v>35</v>
      </c>
      <c r="J41" s="2">
        <v>44</v>
      </c>
      <c r="K41" s="2">
        <v>22</v>
      </c>
      <c r="L41" s="2">
        <v>28</v>
      </c>
      <c r="M41" s="2">
        <v>37</v>
      </c>
      <c r="N41" s="14">
        <v>47</v>
      </c>
      <c r="O41" s="12">
        <f>SUM(C41:N41)</f>
        <v>401</v>
      </c>
    </row>
    <row r="42" spans="1:15" s="8" customFormat="1" ht="14.25">
      <c r="A42" s="66"/>
      <c r="B42" s="17" t="s">
        <v>14</v>
      </c>
      <c r="C42" s="2">
        <v>38</v>
      </c>
      <c r="D42" s="2">
        <v>25</v>
      </c>
      <c r="E42" s="2">
        <v>19</v>
      </c>
      <c r="F42" s="14">
        <v>37</v>
      </c>
      <c r="G42" s="2">
        <v>42</v>
      </c>
      <c r="H42" s="2">
        <v>26</v>
      </c>
      <c r="I42" s="2">
        <v>23</v>
      </c>
      <c r="J42" s="2">
        <v>29</v>
      </c>
      <c r="K42" s="2">
        <v>28</v>
      </c>
      <c r="L42" s="2">
        <v>75</v>
      </c>
      <c r="M42" s="2">
        <v>27</v>
      </c>
      <c r="N42" s="14">
        <v>32</v>
      </c>
      <c r="O42" s="12">
        <f>SUM(C42:N42)</f>
        <v>401</v>
      </c>
    </row>
    <row r="43" spans="1:15" s="8" customFormat="1" ht="14.25">
      <c r="A43" s="66"/>
      <c r="B43" s="17" t="s">
        <v>15</v>
      </c>
      <c r="C43" s="2">
        <f aca="true" t="shared" si="12" ref="C43:H43">SUM(C41:C42)</f>
        <v>69</v>
      </c>
      <c r="D43" s="2">
        <f t="shared" si="12"/>
        <v>58</v>
      </c>
      <c r="E43" s="2">
        <f t="shared" si="12"/>
        <v>55</v>
      </c>
      <c r="F43" s="14">
        <f t="shared" si="12"/>
        <v>73</v>
      </c>
      <c r="G43" s="2">
        <f t="shared" si="12"/>
        <v>75</v>
      </c>
      <c r="H43" s="2">
        <f t="shared" si="12"/>
        <v>45</v>
      </c>
      <c r="I43" s="2">
        <f aca="true" t="shared" si="13" ref="I43:O43">SUM(I41:I42)</f>
        <v>58</v>
      </c>
      <c r="J43" s="2">
        <f t="shared" si="13"/>
        <v>73</v>
      </c>
      <c r="K43" s="2">
        <f t="shared" si="13"/>
        <v>50</v>
      </c>
      <c r="L43" s="2">
        <f t="shared" si="13"/>
        <v>103</v>
      </c>
      <c r="M43" s="2">
        <f t="shared" si="13"/>
        <v>64</v>
      </c>
      <c r="N43" s="2">
        <f t="shared" si="13"/>
        <v>79</v>
      </c>
      <c r="O43" s="12">
        <f t="shared" si="13"/>
        <v>802</v>
      </c>
    </row>
    <row r="44" spans="1:15" s="8" customFormat="1" ht="14.25">
      <c r="A44" s="67"/>
      <c r="B44" s="18" t="s">
        <v>28</v>
      </c>
      <c r="C44" s="34">
        <f>(C43-C47)/C47</f>
        <v>-0.25</v>
      </c>
      <c r="D44" s="19">
        <f>(((SUM(C43:D43))-(SUM(C47:D47)))/(SUM(C47:D47)))</f>
        <v>-0.07971014492753623</v>
      </c>
      <c r="E44" s="19">
        <f>(((SUM(C43:E43))-(SUM(C47:E47)))/(SUM(C47:E47)))</f>
        <v>-0.2222222222222222</v>
      </c>
      <c r="F44" s="36">
        <f>(((SUM(C43:F43))-(SUM(C47:F47)))/(SUM(C47:F47)))</f>
        <v>-0.1326530612244898</v>
      </c>
      <c r="G44" s="19">
        <f>(((SUM(C43:G43))-(SUM(C47:G47)))/(SUM(C47:G47)))</f>
        <v>-0.12234042553191489</v>
      </c>
      <c r="H44" s="19">
        <f>(((SUM(C43:H43))-(SUM(C47:H47)))/(SUM(C47:H47)))</f>
        <v>-0.1554054054054054</v>
      </c>
      <c r="I44" s="19">
        <f>(((SUM(C43:I43))-(SUM(C47:I47)))/(SUM(C47:I47)))</f>
        <v>-0.18455743879472694</v>
      </c>
      <c r="J44" s="19">
        <f>(((SUM(C43:J43))-(SUM(C47:J47)))/(SUM(C47:J47)))</f>
        <v>-0.13058419243986255</v>
      </c>
      <c r="K44" s="19">
        <f>(((SUM(C43:K43))-(SUM(C47:K47)))/(SUM(C47:K47)))</f>
        <v>-0.13395638629283488</v>
      </c>
      <c r="L44" s="19">
        <f>(((SUM(C43:L43))-(SUM(C47:L47)))/(SUM(C47:L47)))</f>
        <v>-0.11424731182795698</v>
      </c>
      <c r="M44" s="19">
        <f>(((SUM(C43:M43))-(SUM(C47:M47)))/(SUM(C47:M47)))</f>
        <v>-0.11070110701107011</v>
      </c>
      <c r="N44" s="19">
        <f>(((SUM(C43:N43))-(SUM(C47:N47)))/(SUM(C47:N47)))</f>
        <v>-0.13203463203463203</v>
      </c>
      <c r="O44" s="35">
        <f>(O43-O47)/O47</f>
        <v>-0.13203463203463203</v>
      </c>
    </row>
    <row r="45" spans="1:15" s="8" customFormat="1" ht="15" customHeight="1">
      <c r="A45" s="65">
        <v>2012</v>
      </c>
      <c r="B45" s="17" t="s">
        <v>13</v>
      </c>
      <c r="C45" s="2">
        <v>60</v>
      </c>
      <c r="D45" s="2">
        <v>25</v>
      </c>
      <c r="E45" s="2">
        <v>60</v>
      </c>
      <c r="F45" s="2">
        <v>34</v>
      </c>
      <c r="G45" s="2">
        <v>52</v>
      </c>
      <c r="H45" s="2">
        <v>34</v>
      </c>
      <c r="I45" s="2">
        <v>46</v>
      </c>
      <c r="J45" s="2">
        <v>24</v>
      </c>
      <c r="K45" s="2">
        <v>35</v>
      </c>
      <c r="L45" s="2">
        <v>72</v>
      </c>
      <c r="M45" s="2">
        <v>53</v>
      </c>
      <c r="N45" s="2">
        <v>68</v>
      </c>
      <c r="O45" s="9">
        <f>SUM(C45:N45)</f>
        <v>563</v>
      </c>
    </row>
    <row r="46" spans="1:15" s="8" customFormat="1" ht="14.25">
      <c r="A46" s="66"/>
      <c r="B46" s="17" t="s">
        <v>14</v>
      </c>
      <c r="C46" s="2">
        <v>32</v>
      </c>
      <c r="D46" s="2">
        <v>21</v>
      </c>
      <c r="E46" s="2">
        <v>36</v>
      </c>
      <c r="F46" s="2">
        <v>26</v>
      </c>
      <c r="G46" s="2">
        <v>30</v>
      </c>
      <c r="H46" s="2">
        <v>34</v>
      </c>
      <c r="I46" s="2">
        <v>41</v>
      </c>
      <c r="J46" s="2">
        <v>27</v>
      </c>
      <c r="K46" s="2">
        <v>25</v>
      </c>
      <c r="L46" s="2">
        <v>30</v>
      </c>
      <c r="M46" s="2">
        <v>16</v>
      </c>
      <c r="N46" s="2">
        <v>43</v>
      </c>
      <c r="O46" s="9">
        <f>SUM(C46:N46)</f>
        <v>361</v>
      </c>
    </row>
    <row r="47" spans="1:15" s="8" customFormat="1" ht="14.25">
      <c r="A47" s="66"/>
      <c r="B47" s="17" t="s">
        <v>15</v>
      </c>
      <c r="C47" s="2">
        <f aca="true" t="shared" si="14" ref="C47:H47">SUM(C45:C46)</f>
        <v>92</v>
      </c>
      <c r="D47" s="2">
        <f t="shared" si="14"/>
        <v>46</v>
      </c>
      <c r="E47" s="2">
        <f t="shared" si="14"/>
        <v>96</v>
      </c>
      <c r="F47" s="2">
        <f t="shared" si="14"/>
        <v>60</v>
      </c>
      <c r="G47" s="2">
        <f t="shared" si="14"/>
        <v>82</v>
      </c>
      <c r="H47" s="2">
        <f t="shared" si="14"/>
        <v>68</v>
      </c>
      <c r="I47" s="2">
        <f aca="true" t="shared" si="15" ref="I47:O47">SUM(I45:I46)</f>
        <v>87</v>
      </c>
      <c r="J47" s="2">
        <f t="shared" si="15"/>
        <v>51</v>
      </c>
      <c r="K47" s="2">
        <f t="shared" si="15"/>
        <v>60</v>
      </c>
      <c r="L47" s="2">
        <f t="shared" si="15"/>
        <v>102</v>
      </c>
      <c r="M47" s="2">
        <f t="shared" si="15"/>
        <v>69</v>
      </c>
      <c r="N47" s="2">
        <f t="shared" si="15"/>
        <v>111</v>
      </c>
      <c r="O47" s="9">
        <f t="shared" si="15"/>
        <v>924</v>
      </c>
    </row>
    <row r="48" spans="1:15" s="8" customFormat="1" ht="14.25">
      <c r="A48" s="67"/>
      <c r="B48" s="18" t="s">
        <v>27</v>
      </c>
      <c r="C48" s="19">
        <f>(C47-C51)/C51</f>
        <v>0.3333333333333333</v>
      </c>
      <c r="D48" s="19">
        <f>(((SUM(C47:D47))-(SUM(C51:D51)))/(SUM(C51:D51)))</f>
        <v>-0.09210526315789473</v>
      </c>
      <c r="E48" s="19">
        <f>(((SUM(C47:E47))-(SUM(C51:E51)))/(SUM(C51:E51)))</f>
        <v>-0.056451612903225805</v>
      </c>
      <c r="F48" s="19">
        <f>(((SUM(C47:F47))-(SUM(C51:F51)))/(SUM(C51:F51)))</f>
        <v>-0.2222222222222222</v>
      </c>
      <c r="G48" s="19">
        <f>(((SUM(C47:G47))-(SUM(C51:G51)))/(SUM(C51:G51)))</f>
        <v>-0.17543859649122806</v>
      </c>
      <c r="H48" s="19">
        <f>(((SUM(C47:H47))-(SUM(C51:H51)))/(SUM(C51:H51)))</f>
        <v>-0.20430107526881722</v>
      </c>
      <c r="I48" s="19">
        <f>(((SUM(C47:I47))-(SUM(C51:I51)))/(SUM(C51:I51)))</f>
        <v>-0.19667170953101362</v>
      </c>
      <c r="J48" s="19">
        <f>(((SUM(C47:J47))-(SUM(C51:J51)))/(SUM(C51:J51)))</f>
        <v>-0.22606382978723405</v>
      </c>
      <c r="K48" s="19">
        <f>(((SUM(C47:K47))-(SUM(C51:K51)))/(SUM(C51:K51)))</f>
        <v>-0.2255729794933655</v>
      </c>
      <c r="L48" s="19">
        <f>(((SUM(C47:L47))-(SUM(C51:L51)))/(SUM(C51:L51)))</f>
        <v>-0.17425083240843509</v>
      </c>
      <c r="M48" s="19">
        <f>(((SUM(C47:M47))-(SUM(C51:M51)))/(SUM(C51:M51)))</f>
        <v>-0.16358024691358025</v>
      </c>
      <c r="N48" s="19">
        <f>(((SUM(C47:N47))-(SUM(C51:N51)))/(SUM(C51:N51)))</f>
        <v>-0.12</v>
      </c>
      <c r="O48" s="20">
        <f>(O47-O51)/O51</f>
        <v>-0.12</v>
      </c>
    </row>
    <row r="49" spans="1:15" ht="14.25">
      <c r="A49" s="65">
        <v>2011</v>
      </c>
      <c r="B49" s="17" t="s">
        <v>13</v>
      </c>
      <c r="C49" s="2">
        <v>37</v>
      </c>
      <c r="D49" s="10">
        <v>42</v>
      </c>
      <c r="E49" s="10">
        <v>54</v>
      </c>
      <c r="F49" s="10">
        <v>92</v>
      </c>
      <c r="G49" s="10">
        <v>37</v>
      </c>
      <c r="H49" s="10">
        <v>64</v>
      </c>
      <c r="I49" s="10">
        <v>39</v>
      </c>
      <c r="J49" s="10">
        <v>49</v>
      </c>
      <c r="K49" s="10">
        <v>30</v>
      </c>
      <c r="L49" s="10">
        <v>45</v>
      </c>
      <c r="M49" s="10">
        <v>40</v>
      </c>
      <c r="N49" s="10">
        <v>38</v>
      </c>
      <c r="O49" s="9">
        <f>SUM(C49:N49)</f>
        <v>567</v>
      </c>
    </row>
    <row r="50" spans="1:15" ht="14.25">
      <c r="A50" s="66"/>
      <c r="B50" s="17" t="s">
        <v>14</v>
      </c>
      <c r="C50" s="2">
        <v>32</v>
      </c>
      <c r="D50" s="10">
        <v>41</v>
      </c>
      <c r="E50" s="10">
        <v>42</v>
      </c>
      <c r="F50" s="10">
        <v>38</v>
      </c>
      <c r="G50" s="10">
        <v>41</v>
      </c>
      <c r="H50" s="10">
        <v>38</v>
      </c>
      <c r="I50" s="10">
        <v>64</v>
      </c>
      <c r="J50" s="10">
        <v>42</v>
      </c>
      <c r="K50" s="10">
        <v>47</v>
      </c>
      <c r="L50" s="10">
        <v>27</v>
      </c>
      <c r="M50" s="10">
        <v>31</v>
      </c>
      <c r="N50" s="10">
        <v>40</v>
      </c>
      <c r="O50" s="9">
        <f>SUM(C50:N50)</f>
        <v>483</v>
      </c>
    </row>
    <row r="51" spans="1:15" ht="14.25">
      <c r="A51" s="66"/>
      <c r="B51" s="17" t="s">
        <v>15</v>
      </c>
      <c r="C51" s="2">
        <f aca="true" t="shared" si="16" ref="C51:H51">SUM(C49:C50)</f>
        <v>69</v>
      </c>
      <c r="D51" s="10">
        <f t="shared" si="16"/>
        <v>83</v>
      </c>
      <c r="E51" s="10">
        <f t="shared" si="16"/>
        <v>96</v>
      </c>
      <c r="F51" s="10">
        <f t="shared" si="16"/>
        <v>130</v>
      </c>
      <c r="G51" s="10">
        <f t="shared" si="16"/>
        <v>78</v>
      </c>
      <c r="H51" s="10">
        <f t="shared" si="16"/>
        <v>102</v>
      </c>
      <c r="I51" s="10">
        <f aca="true" t="shared" si="17" ref="I51:O51">SUM(I49:I50)</f>
        <v>103</v>
      </c>
      <c r="J51" s="10">
        <f t="shared" si="17"/>
        <v>91</v>
      </c>
      <c r="K51" s="10">
        <f t="shared" si="17"/>
        <v>77</v>
      </c>
      <c r="L51" s="10">
        <f t="shared" si="17"/>
        <v>72</v>
      </c>
      <c r="M51" s="10">
        <f t="shared" si="17"/>
        <v>71</v>
      </c>
      <c r="N51" s="10">
        <f t="shared" si="17"/>
        <v>78</v>
      </c>
      <c r="O51" s="9">
        <f t="shared" si="17"/>
        <v>1050</v>
      </c>
    </row>
    <row r="52" spans="1:15" ht="14.25">
      <c r="A52" s="67"/>
      <c r="B52" s="18" t="s">
        <v>26</v>
      </c>
      <c r="C52" s="19">
        <f>(C51-C55)/C55</f>
        <v>0.06153846153846154</v>
      </c>
      <c r="D52" s="21">
        <f>(((SUM(C51:D51))-(SUM(C55:D55)))/(SUM(C55:D55)))</f>
        <v>0.216</v>
      </c>
      <c r="E52" s="21">
        <f>(((SUM(C51:E51))-(SUM(C55:E55)))/(SUM(C55:E55)))</f>
        <v>0.19806763285024154</v>
      </c>
      <c r="F52" s="21">
        <f>(((SUM(C51:F51))-(SUM(C55:F55)))/(SUM(C55:F55)))</f>
        <v>0.34519572953736655</v>
      </c>
      <c r="G52" s="21">
        <f>(((SUM(C51:G51))-(SUM(C55:G55)))/(SUM(C55:G55)))</f>
        <v>0.1371571072319202</v>
      </c>
      <c r="H52" s="21">
        <f>(((SUM(C51:H51))-(SUM(C55:H55)))/(SUM(C55:H55)))</f>
        <v>0.09411764705882353</v>
      </c>
      <c r="I52" s="21">
        <f>(((SUM(C51:I51))-(SUM(C55:I55)))/(SUM(C55:I55)))</f>
        <v>0.1127946127946128</v>
      </c>
      <c r="J52" s="21">
        <f>(((SUM(C51:J51))-(SUM(C55:J55)))/(SUM(C55:J55)))</f>
        <v>0.13767019667170954</v>
      </c>
      <c r="K52" s="21">
        <f>(((SUM(C51:K51))-(SUM(C55:K55)))/(SUM(C55:K55)))</f>
        <v>0.12027027027027028</v>
      </c>
      <c r="L52" s="21">
        <f>(((SUM(C51:L51))-(SUM(C55:L55)))/(SUM(C55:L55)))</f>
        <v>0.07904191616766468</v>
      </c>
      <c r="M52" s="21">
        <f>(((SUM(C51:M51))-(SUM(C55:M55)))/(SUM(C55:M55)))</f>
        <v>0.0728476821192053</v>
      </c>
      <c r="N52" s="21">
        <f>(((SUM(C51:N51))-(SUM(C55:N55)))/(SUM(C55:N55)))</f>
        <v>0.07692307692307693</v>
      </c>
      <c r="O52" s="20">
        <f>(O51-O55)/O55</f>
        <v>0.07692307692307693</v>
      </c>
    </row>
    <row r="53" spans="1:15" ht="14.25">
      <c r="A53" s="65">
        <v>2010</v>
      </c>
      <c r="B53" s="9" t="s">
        <v>13</v>
      </c>
      <c r="C53" s="11">
        <v>20</v>
      </c>
      <c r="D53" s="2">
        <v>28</v>
      </c>
      <c r="E53" s="11">
        <v>39</v>
      </c>
      <c r="F53" s="2">
        <v>53</v>
      </c>
      <c r="G53" s="11">
        <v>54</v>
      </c>
      <c r="H53" s="2">
        <v>37</v>
      </c>
      <c r="I53" s="11">
        <v>44</v>
      </c>
      <c r="J53" s="2">
        <v>37</v>
      </c>
      <c r="K53" s="11">
        <v>44</v>
      </c>
      <c r="L53" s="2">
        <v>60</v>
      </c>
      <c r="M53" s="11">
        <v>35</v>
      </c>
      <c r="N53" s="16">
        <v>41</v>
      </c>
      <c r="O53" s="9">
        <f>SUM(C53:N53)</f>
        <v>492</v>
      </c>
    </row>
    <row r="54" spans="1:15" ht="14.25">
      <c r="A54" s="66"/>
      <c r="B54" s="9" t="s">
        <v>14</v>
      </c>
      <c r="C54" s="11">
        <v>45</v>
      </c>
      <c r="D54" s="2">
        <v>32</v>
      </c>
      <c r="E54" s="11">
        <v>43</v>
      </c>
      <c r="F54" s="2">
        <v>21</v>
      </c>
      <c r="G54" s="11">
        <v>66</v>
      </c>
      <c r="H54" s="2">
        <v>72</v>
      </c>
      <c r="I54" s="11">
        <v>40</v>
      </c>
      <c r="J54" s="2">
        <v>30</v>
      </c>
      <c r="K54" s="11">
        <v>35</v>
      </c>
      <c r="L54" s="2">
        <v>35</v>
      </c>
      <c r="M54" s="11">
        <v>36</v>
      </c>
      <c r="N54" s="16">
        <v>28</v>
      </c>
      <c r="O54" s="9">
        <f>SUM(C54:N54)</f>
        <v>483</v>
      </c>
    </row>
    <row r="55" spans="1:15" ht="14.25">
      <c r="A55" s="66"/>
      <c r="B55" s="9" t="s">
        <v>15</v>
      </c>
      <c r="C55" s="11">
        <f aca="true" t="shared" si="18" ref="C55:H55">SUM(C53:C54)</f>
        <v>65</v>
      </c>
      <c r="D55" s="2">
        <f t="shared" si="18"/>
        <v>60</v>
      </c>
      <c r="E55" s="2">
        <f t="shared" si="18"/>
        <v>82</v>
      </c>
      <c r="F55" s="2">
        <f t="shared" si="18"/>
        <v>74</v>
      </c>
      <c r="G55" s="2">
        <f t="shared" si="18"/>
        <v>120</v>
      </c>
      <c r="H55" s="2">
        <f t="shared" si="18"/>
        <v>109</v>
      </c>
      <c r="I55" s="2">
        <f aca="true" t="shared" si="19" ref="I55:N55">SUM(I53:I54)</f>
        <v>84</v>
      </c>
      <c r="J55" s="2">
        <f t="shared" si="19"/>
        <v>67</v>
      </c>
      <c r="K55" s="2">
        <f t="shared" si="19"/>
        <v>79</v>
      </c>
      <c r="L55" s="2">
        <f t="shared" si="19"/>
        <v>95</v>
      </c>
      <c r="M55" s="11">
        <f t="shared" si="19"/>
        <v>71</v>
      </c>
      <c r="N55" s="2">
        <f t="shared" si="19"/>
        <v>69</v>
      </c>
      <c r="O55" s="9">
        <f>O53+O54</f>
        <v>975</v>
      </c>
    </row>
    <row r="56" spans="1:15" ht="14.25">
      <c r="A56" s="67"/>
      <c r="B56" s="13" t="s">
        <v>25</v>
      </c>
      <c r="C56" s="22">
        <f>(C55-C59)/C59</f>
        <v>0.14035087719298245</v>
      </c>
      <c r="D56" s="23">
        <f>(((SUM(C55:D55))-(SUM(C59:D59)))/(SUM(C59:D59)))</f>
        <v>0</v>
      </c>
      <c r="E56" s="23">
        <f>(((SUM(C55:E55))-(SUM(C59:E59)))/(SUM(C59:E59)))</f>
        <v>0.125</v>
      </c>
      <c r="F56" s="23">
        <f>(((SUM(C55:F55))-(SUM(C59:F59)))/(SUM(C59:F59)))</f>
        <v>0.18067226890756302</v>
      </c>
      <c r="G56" s="23">
        <f>(((SUM(C55:G55))-(SUM(C59:G59)))/(SUM(C59:G59)))</f>
        <v>0.16569767441860464</v>
      </c>
      <c r="H56" s="23">
        <f>(((SUM(C55:H55))-(SUM(C59:H59)))/(SUM(C59:H59)))</f>
        <v>0.1564625850340136</v>
      </c>
      <c r="I56" s="23">
        <f>(((SUM(C55:I55))-(SUM(C59:I59)))/(SUM(C59:I59)))</f>
        <v>0.1423076923076923</v>
      </c>
      <c r="J56" s="23">
        <f>(((SUM(C55:J55))-(SUM(C59:J59)))/(SUM(C59:J59)))</f>
        <v>0.14956521739130435</v>
      </c>
      <c r="K56" s="23">
        <f>(((SUM(C55:K55))-(SUM(C59:K59)))/(SUM(C59:K59)))</f>
        <v>0.15085536547433903</v>
      </c>
      <c r="L56" s="23">
        <f>(((SUM(C55:L55))-(SUM(C59:L59)))/(SUM(C59:L59)))</f>
        <v>0.10449735449735449</v>
      </c>
      <c r="M56" s="24">
        <f>(((SUM(C55:M55))-(SUM(C59:M59)))/(SUM(C59:M59)))</f>
        <v>0.10757946210268948</v>
      </c>
      <c r="N56" s="25">
        <f>(((SUM(C55:N55))-(SUM(C59:N59)))/(SUM(C59:N59)))</f>
        <v>0.1206896551724138</v>
      </c>
      <c r="O56" s="23">
        <f>(O55-O59)/O59</f>
        <v>0.1206896551724138</v>
      </c>
    </row>
    <row r="57" spans="1:15" ht="14.25">
      <c r="A57" s="69">
        <v>2009</v>
      </c>
      <c r="B57" s="9" t="s">
        <v>13</v>
      </c>
      <c r="C57" s="10">
        <v>36</v>
      </c>
      <c r="D57" s="2">
        <v>36</v>
      </c>
      <c r="E57" s="11">
        <v>34</v>
      </c>
      <c r="F57" s="2">
        <v>30</v>
      </c>
      <c r="G57" s="11">
        <v>74</v>
      </c>
      <c r="H57" s="2">
        <v>50</v>
      </c>
      <c r="I57" s="11">
        <v>32</v>
      </c>
      <c r="J57" s="2">
        <v>30</v>
      </c>
      <c r="K57" s="11">
        <v>38</v>
      </c>
      <c r="L57" s="2">
        <v>41</v>
      </c>
      <c r="M57" s="11">
        <v>35</v>
      </c>
      <c r="N57" s="2">
        <v>17</v>
      </c>
      <c r="O57" s="12">
        <f>SUM(C57:N57)</f>
        <v>453</v>
      </c>
    </row>
    <row r="58" spans="1:15" ht="14.25">
      <c r="A58" s="69"/>
      <c r="B58" s="9" t="s">
        <v>14</v>
      </c>
      <c r="C58" s="10">
        <v>21</v>
      </c>
      <c r="D58" s="2">
        <v>32</v>
      </c>
      <c r="E58" s="11">
        <v>25</v>
      </c>
      <c r="F58" s="2">
        <v>24</v>
      </c>
      <c r="G58" s="11">
        <v>32</v>
      </c>
      <c r="H58" s="2">
        <v>47</v>
      </c>
      <c r="I58" s="11">
        <v>47</v>
      </c>
      <c r="J58" s="2">
        <v>25</v>
      </c>
      <c r="K58" s="11">
        <v>30</v>
      </c>
      <c r="L58" s="2">
        <v>72</v>
      </c>
      <c r="M58" s="11">
        <v>27</v>
      </c>
      <c r="N58" s="2">
        <v>35</v>
      </c>
      <c r="O58" s="12">
        <f>SUM(C58:N58)</f>
        <v>417</v>
      </c>
    </row>
    <row r="59" spans="1:15" ht="14.25">
      <c r="A59" s="69"/>
      <c r="B59" s="9" t="s">
        <v>15</v>
      </c>
      <c r="C59" s="10">
        <f aca="true" t="shared" si="20" ref="C59:H59">C57+C58</f>
        <v>57</v>
      </c>
      <c r="D59" s="2">
        <f t="shared" si="20"/>
        <v>68</v>
      </c>
      <c r="E59" s="2">
        <f t="shared" si="20"/>
        <v>59</v>
      </c>
      <c r="F59" s="2">
        <f t="shared" si="20"/>
        <v>54</v>
      </c>
      <c r="G59" s="2">
        <f t="shared" si="20"/>
        <v>106</v>
      </c>
      <c r="H59" s="2">
        <f t="shared" si="20"/>
        <v>97</v>
      </c>
      <c r="I59" s="2">
        <f>I57+I58</f>
        <v>79</v>
      </c>
      <c r="J59" s="2">
        <f>J57+J58</f>
        <v>55</v>
      </c>
      <c r="K59" s="2">
        <f>K57+K58</f>
        <v>68</v>
      </c>
      <c r="L59" s="2">
        <f>L57+L58</f>
        <v>113</v>
      </c>
      <c r="M59" s="2">
        <f>M57+M58</f>
        <v>62</v>
      </c>
      <c r="N59" s="2">
        <f>SUM(N57:N58)</f>
        <v>52</v>
      </c>
      <c r="O59" s="12">
        <f>O57+O58</f>
        <v>870</v>
      </c>
    </row>
    <row r="60" spans="1:15" ht="14.25">
      <c r="A60" s="70"/>
      <c r="B60" s="13" t="s">
        <v>24</v>
      </c>
      <c r="C60" s="23">
        <f>(C59-C63)/C63</f>
        <v>-0.27848101265822783</v>
      </c>
      <c r="D60" s="30">
        <f>(((SUM(C59:D59))-(SUM(C63:D63)))/(SUM(C63:D63)))</f>
        <v>-0.20382165605095542</v>
      </c>
      <c r="E60" s="23">
        <f>(((SUM(C59:E59))-(SUM(C63:E63)))/(SUM(C63:E63)))</f>
        <v>-0.20346320346320346</v>
      </c>
      <c r="F60" s="23">
        <f>(((SUM(C59:F59))-(SUM(C63:F63)))/(SUM(C63:F63)))</f>
        <v>-0.3081395348837209</v>
      </c>
      <c r="G60" s="23">
        <f>(((SUM(C59:G59))-(SUM(C63:G63)))/(SUM(C63:G63)))</f>
        <v>-0.26652452025586354</v>
      </c>
      <c r="H60" s="23">
        <f>(((SUM(C59:H59))-(SUM(C63:H63)))/(SUM(C63:H63)))</f>
        <v>-0.18029739776951673</v>
      </c>
      <c r="I60" s="23">
        <f>(((SUM(C59:I59))-(SUM(C63:I63)))/(SUM(C63:I63)))</f>
        <v>-0.1362126245847176</v>
      </c>
      <c r="J60" s="23">
        <f>(((SUM(C59:J59))-(SUM(C63:J63)))/(SUM(C63:J63)))</f>
        <v>-0.15441176470588236</v>
      </c>
      <c r="K60" s="23">
        <f>(((SUM(C59:K59))-(SUM(C63:K63)))/(SUM(C63:K63)))</f>
        <v>-0.12038303693570451</v>
      </c>
      <c r="L60" s="23">
        <f>(((SUM(C59:L59))-(SUM(C63:L63)))/(SUM(C63:L63)))</f>
        <v>-0.07804878048780488</v>
      </c>
      <c r="M60" s="23">
        <f>(((SUM(C59:M59))-(SUM(C63:M63)))/(SUM(C63:M63)))</f>
        <v>-0.0798650168728909</v>
      </c>
      <c r="N60" s="23">
        <f>(((SUM(C59:N59))-(SUM(C63:N63)))/(SUM(C63:N63)))</f>
        <v>-0.10031023784901758</v>
      </c>
      <c r="O60" s="25">
        <f>(O59-O63)/O63</f>
        <v>-0.10031023784901758</v>
      </c>
    </row>
    <row r="61" spans="1:15" ht="14.25">
      <c r="A61" s="68">
        <v>2008</v>
      </c>
      <c r="B61" s="9" t="s">
        <v>13</v>
      </c>
      <c r="C61" s="2">
        <v>34</v>
      </c>
      <c r="D61" s="2">
        <v>44</v>
      </c>
      <c r="E61" s="11">
        <v>44</v>
      </c>
      <c r="F61" s="2">
        <v>38</v>
      </c>
      <c r="G61" s="11">
        <v>35</v>
      </c>
      <c r="H61" s="2">
        <v>32</v>
      </c>
      <c r="I61" s="11">
        <v>32</v>
      </c>
      <c r="J61" s="2">
        <v>43</v>
      </c>
      <c r="K61" s="11">
        <v>27</v>
      </c>
      <c r="L61" s="2">
        <v>28</v>
      </c>
      <c r="M61" s="11">
        <v>32</v>
      </c>
      <c r="N61" s="2">
        <v>53</v>
      </c>
      <c r="O61" s="12">
        <f>SUM(C61:N61)</f>
        <v>442</v>
      </c>
    </row>
    <row r="62" spans="1:15" ht="14.25">
      <c r="A62" s="69"/>
      <c r="B62" s="9" t="s">
        <v>14</v>
      </c>
      <c r="C62" s="2">
        <v>45</v>
      </c>
      <c r="D62" s="2">
        <v>34</v>
      </c>
      <c r="E62" s="11">
        <v>30</v>
      </c>
      <c r="F62" s="2">
        <v>75</v>
      </c>
      <c r="G62" s="11">
        <v>90</v>
      </c>
      <c r="H62" s="2">
        <v>37</v>
      </c>
      <c r="I62" s="11">
        <v>32</v>
      </c>
      <c r="J62" s="2">
        <v>35</v>
      </c>
      <c r="K62" s="11">
        <v>24</v>
      </c>
      <c r="L62" s="2">
        <v>61</v>
      </c>
      <c r="M62" s="11">
        <v>37</v>
      </c>
      <c r="N62" s="2">
        <v>25</v>
      </c>
      <c r="O62" s="12">
        <f>SUM(C62:N62)</f>
        <v>525</v>
      </c>
    </row>
    <row r="63" spans="1:15" ht="14.25">
      <c r="A63" s="69"/>
      <c r="B63" s="9" t="s">
        <v>15</v>
      </c>
      <c r="C63" s="2">
        <f>C61+C62</f>
        <v>79</v>
      </c>
      <c r="D63" s="2">
        <f aca="true" t="shared" si="21" ref="D63:O63">D61+D62</f>
        <v>78</v>
      </c>
      <c r="E63" s="2">
        <f>E61+E62</f>
        <v>74</v>
      </c>
      <c r="F63" s="2">
        <f t="shared" si="21"/>
        <v>113</v>
      </c>
      <c r="G63" s="2">
        <f t="shared" si="21"/>
        <v>125</v>
      </c>
      <c r="H63" s="2">
        <f t="shared" si="21"/>
        <v>69</v>
      </c>
      <c r="I63" s="2">
        <f t="shared" si="21"/>
        <v>64</v>
      </c>
      <c r="J63" s="2">
        <f t="shared" si="21"/>
        <v>78</v>
      </c>
      <c r="K63" s="2">
        <f t="shared" si="21"/>
        <v>51</v>
      </c>
      <c r="L63" s="2">
        <f t="shared" si="21"/>
        <v>89</v>
      </c>
      <c r="M63" s="2">
        <f t="shared" si="21"/>
        <v>69</v>
      </c>
      <c r="N63" s="2">
        <f t="shared" si="21"/>
        <v>78</v>
      </c>
      <c r="O63" s="14">
        <f t="shared" si="21"/>
        <v>967</v>
      </c>
    </row>
    <row r="64" spans="1:15" ht="14.25">
      <c r="A64" s="70"/>
      <c r="B64" s="13" t="s">
        <v>16</v>
      </c>
      <c r="C64" s="23">
        <f>(C63-C67)/C67</f>
        <v>0.16176470588235295</v>
      </c>
      <c r="D64" s="30">
        <f>(((SUM(C63:D63))-(SUM(C67:D67)))/(SUM(C67:D67)))</f>
        <v>-0.2559241706161137</v>
      </c>
      <c r="E64" s="23">
        <f>(((SUM(C63:E63))-(SUM(C67:E67)))/(SUM(C67:E67)))</f>
        <v>-0.18374558303886926</v>
      </c>
      <c r="F64" s="23">
        <f>(((SUM(C63:F63))-(SUM(C67:F67)))/(SUM(C67:F67)))</f>
        <v>0.04559270516717325</v>
      </c>
      <c r="G64" s="23">
        <f>(((SUM(C63:G63))-(SUM(C67:G67)))/(SUM(C67:G67)))</f>
        <v>0.15517241379310345</v>
      </c>
      <c r="H64" s="23">
        <f>(((SUM(C63:H63))-(SUM(C67:H67)))/(SUM(C67:H67)))</f>
        <v>0.0611439842209073</v>
      </c>
      <c r="I64" s="23">
        <f>(((SUM(C63:I63))-(SUM(C67:I67)))/(SUM(C67:I67)))</f>
        <v>0.005008347245409015</v>
      </c>
      <c r="J64" s="23">
        <f>(((SUM(C63:J63))-(SUM(C67:J67)))/(SUM(C67:J67)))</f>
        <v>0.030303030303030304</v>
      </c>
      <c r="K64" s="23">
        <f>(((SUM(C63:K63))-(SUM(C67:K67)))/(SUM(C67:K67)))</f>
        <v>-0.010825439783491205</v>
      </c>
      <c r="L64" s="23">
        <f>(((SUM(C63:L63))-(SUM(C67:L67)))/(SUM(C67:L67)))</f>
        <v>-0.016786570743405275</v>
      </c>
      <c r="M64" s="23">
        <f>(((SUM(C63:M63))-(SUM(C67:M67)))/(SUM(C67:M67)))</f>
        <v>-0.048179871520342615</v>
      </c>
      <c r="N64" s="23">
        <f>(((SUM(C63:N63))-(SUM(C67:N67)))/(SUM(C67:N67)))</f>
        <v>-0.023232323232323233</v>
      </c>
      <c r="O64" s="25">
        <f>(O63-O67)/O67</f>
        <v>-0.023232323232323233</v>
      </c>
    </row>
    <row r="65" spans="1:15" ht="14.25">
      <c r="A65" s="69">
        <v>2007</v>
      </c>
      <c r="B65" s="9" t="s">
        <v>13</v>
      </c>
      <c r="C65" s="2">
        <v>28</v>
      </c>
      <c r="D65" s="11">
        <v>125</v>
      </c>
      <c r="E65" s="2">
        <v>35</v>
      </c>
      <c r="F65" s="11">
        <v>23</v>
      </c>
      <c r="G65" s="2">
        <v>42</v>
      </c>
      <c r="H65" s="11">
        <v>63</v>
      </c>
      <c r="I65" s="2">
        <v>41</v>
      </c>
      <c r="J65" s="11">
        <v>36</v>
      </c>
      <c r="K65" s="2">
        <v>45</v>
      </c>
      <c r="L65" s="11">
        <v>51</v>
      </c>
      <c r="M65" s="2">
        <v>50</v>
      </c>
      <c r="N65" s="11">
        <v>35</v>
      </c>
      <c r="O65" s="9">
        <f>SUM(C65:N65)</f>
        <v>574</v>
      </c>
    </row>
    <row r="66" spans="1:15" ht="14.25">
      <c r="A66" s="69"/>
      <c r="B66" s="9" t="s">
        <v>14</v>
      </c>
      <c r="C66" s="2">
        <v>40</v>
      </c>
      <c r="D66" s="11">
        <v>18</v>
      </c>
      <c r="E66" s="2">
        <v>37</v>
      </c>
      <c r="F66" s="11">
        <v>23</v>
      </c>
      <c r="G66" s="2">
        <v>35</v>
      </c>
      <c r="H66" s="11">
        <v>38</v>
      </c>
      <c r="I66" s="2">
        <v>51</v>
      </c>
      <c r="J66" s="11">
        <v>25</v>
      </c>
      <c r="K66" s="2">
        <v>34</v>
      </c>
      <c r="L66" s="11">
        <v>44</v>
      </c>
      <c r="M66" s="2">
        <v>50</v>
      </c>
      <c r="N66" s="11">
        <v>21</v>
      </c>
      <c r="O66" s="9">
        <f>SUM(C66:N66)</f>
        <v>416</v>
      </c>
    </row>
    <row r="67" spans="1:15" ht="14.25">
      <c r="A67" s="69"/>
      <c r="B67" s="9" t="s">
        <v>15</v>
      </c>
      <c r="C67" s="2">
        <f>C65+C66</f>
        <v>68</v>
      </c>
      <c r="D67" s="11">
        <f aca="true" t="shared" si="22" ref="D67:N67">D65+D66</f>
        <v>143</v>
      </c>
      <c r="E67" s="2">
        <f t="shared" si="22"/>
        <v>72</v>
      </c>
      <c r="F67" s="11">
        <f t="shared" si="22"/>
        <v>46</v>
      </c>
      <c r="G67" s="2">
        <f t="shared" si="22"/>
        <v>77</v>
      </c>
      <c r="H67" s="11">
        <f t="shared" si="22"/>
        <v>101</v>
      </c>
      <c r="I67" s="2">
        <f t="shared" si="22"/>
        <v>92</v>
      </c>
      <c r="J67" s="11">
        <f t="shared" si="22"/>
        <v>61</v>
      </c>
      <c r="K67" s="2">
        <f t="shared" si="22"/>
        <v>79</v>
      </c>
      <c r="L67" s="11">
        <f t="shared" si="22"/>
        <v>95</v>
      </c>
      <c r="M67" s="2">
        <f t="shared" si="22"/>
        <v>100</v>
      </c>
      <c r="N67" s="11">
        <f t="shared" si="22"/>
        <v>56</v>
      </c>
      <c r="O67" s="9">
        <f>SUM(C67:N67)</f>
        <v>990</v>
      </c>
    </row>
    <row r="68" spans="1:15" ht="14.25">
      <c r="A68" s="70"/>
      <c r="B68" s="13" t="s">
        <v>17</v>
      </c>
      <c r="C68" s="23">
        <f>(C67-C71)/C71</f>
        <v>-0.4426229508196721</v>
      </c>
      <c r="D68" s="30">
        <f>(((SUM(C67:D67))-(SUM(C71:D71)))/(SUM(C71:D71)))</f>
        <v>-0.12083333333333333</v>
      </c>
      <c r="E68" s="23">
        <f>(((SUM(C67:E67))-(SUM(C71:E71)))/(SUM(C71:E71)))</f>
        <v>-0.17008797653958943</v>
      </c>
      <c r="F68" s="23">
        <f>(((SUM(C67:F67))-(SUM(C71:F71)))/(SUM(C71:F71)))</f>
        <v>-0.1691919191919192</v>
      </c>
      <c r="G68" s="23">
        <f>(((SUM(C67:G67))-(SUM(C71:G71)))/(SUM(C71:G71)))</f>
        <v>-0.09375</v>
      </c>
      <c r="H68" s="23">
        <f>(((SUM(C67:H67))-(SUM(C71:H71)))/(SUM(C71:H71)))</f>
        <v>-0.03244274809160305</v>
      </c>
      <c r="I68" s="23">
        <f>(((SUM(C67:I67))-(SUM(C71:I71)))/(SUM(C71:I71)))</f>
        <v>0.01870748299319728</v>
      </c>
      <c r="J68" s="23">
        <f>(((SUM(C67:J67))-(SUM(C71:J71)))/(SUM(C71:J71)))</f>
        <v>0.026438569206842923</v>
      </c>
      <c r="K68" s="23">
        <f>(((SUM(C67:K67))-(SUM(C71:K71)))/(SUM(C71:K71)))</f>
        <v>0.020718232044198894</v>
      </c>
      <c r="L68" s="23">
        <f>(((SUM(C67:L67))-(SUM(C71:L71)))/(SUM(C71:L71)))</f>
        <v>0.07335907335907337</v>
      </c>
      <c r="M68" s="23">
        <f>(((SUM(C67:M67))-(SUM(C71:M71)))/(SUM(C71:M71)))</f>
        <v>-0.05369807497467072</v>
      </c>
      <c r="N68" s="23">
        <f>(((SUM(C67:N67))-(SUM(C71:N71)))/(SUM(C71:N71)))</f>
        <v>-0.08163265306122448</v>
      </c>
      <c r="O68" s="25">
        <f>(O67-O71)/O71</f>
        <v>-0.08163265306122448</v>
      </c>
    </row>
    <row r="69" spans="1:15" ht="14.25">
      <c r="A69" s="68">
        <v>2006</v>
      </c>
      <c r="B69" s="6" t="s">
        <v>13</v>
      </c>
      <c r="C69" s="1">
        <v>60</v>
      </c>
      <c r="D69" s="7">
        <v>63</v>
      </c>
      <c r="E69" s="1">
        <v>63</v>
      </c>
      <c r="F69" s="7">
        <v>33</v>
      </c>
      <c r="G69" s="1">
        <v>25</v>
      </c>
      <c r="H69" s="7">
        <v>45</v>
      </c>
      <c r="I69" s="1">
        <v>34</v>
      </c>
      <c r="J69" s="7">
        <v>27</v>
      </c>
      <c r="K69" s="1">
        <v>47</v>
      </c>
      <c r="L69" s="7">
        <v>32</v>
      </c>
      <c r="M69" s="1">
        <v>184</v>
      </c>
      <c r="N69" s="7">
        <v>61</v>
      </c>
      <c r="O69" s="6">
        <f>SUM(C69:N69)</f>
        <v>674</v>
      </c>
    </row>
    <row r="70" spans="1:15" ht="14.25">
      <c r="A70" s="69"/>
      <c r="B70" s="9" t="s">
        <v>14</v>
      </c>
      <c r="C70" s="2">
        <v>62</v>
      </c>
      <c r="D70" s="11">
        <v>55</v>
      </c>
      <c r="E70" s="2">
        <v>38</v>
      </c>
      <c r="F70" s="11">
        <v>22</v>
      </c>
      <c r="G70" s="2">
        <v>27</v>
      </c>
      <c r="H70" s="11">
        <v>31</v>
      </c>
      <c r="I70" s="2">
        <v>30</v>
      </c>
      <c r="J70" s="11">
        <v>28</v>
      </c>
      <c r="K70" s="2">
        <v>34</v>
      </c>
      <c r="L70" s="11">
        <v>21</v>
      </c>
      <c r="M70" s="2">
        <v>26</v>
      </c>
      <c r="N70" s="11">
        <v>30</v>
      </c>
      <c r="O70" s="9">
        <f>SUM(C70:N70)</f>
        <v>404</v>
      </c>
    </row>
    <row r="71" spans="1:15" ht="14.25">
      <c r="A71" s="69"/>
      <c r="B71" s="9" t="s">
        <v>15</v>
      </c>
      <c r="C71" s="2">
        <f>C69+C70</f>
        <v>122</v>
      </c>
      <c r="D71" s="11">
        <f aca="true" t="shared" si="23" ref="D71:N71">D69+D70</f>
        <v>118</v>
      </c>
      <c r="E71" s="2">
        <f t="shared" si="23"/>
        <v>101</v>
      </c>
      <c r="F71" s="11">
        <f t="shared" si="23"/>
        <v>55</v>
      </c>
      <c r="G71" s="2">
        <f t="shared" si="23"/>
        <v>52</v>
      </c>
      <c r="H71" s="11">
        <f t="shared" si="23"/>
        <v>76</v>
      </c>
      <c r="I71" s="2">
        <f t="shared" si="23"/>
        <v>64</v>
      </c>
      <c r="J71" s="11">
        <f t="shared" si="23"/>
        <v>55</v>
      </c>
      <c r="K71" s="2">
        <f t="shared" si="23"/>
        <v>81</v>
      </c>
      <c r="L71" s="11">
        <f t="shared" si="23"/>
        <v>53</v>
      </c>
      <c r="M71" s="2">
        <f t="shared" si="23"/>
        <v>210</v>
      </c>
      <c r="N71" s="11">
        <f t="shared" si="23"/>
        <v>91</v>
      </c>
      <c r="O71" s="9">
        <f>SUM(C71:N71)</f>
        <v>1078</v>
      </c>
    </row>
    <row r="72" spans="1:15" ht="14.25">
      <c r="A72" s="70"/>
      <c r="B72" s="13" t="s">
        <v>18</v>
      </c>
      <c r="C72" s="23">
        <f>(C71-C75)/C75</f>
        <v>1.0333333333333334</v>
      </c>
      <c r="D72" s="30">
        <f>(((SUM(C71:D71))-(SUM(C75:D75)))/(SUM(C75:D75)))</f>
        <v>0.10091743119266056</v>
      </c>
      <c r="E72" s="23">
        <f>(((SUM(C71:E71))-(SUM(C75:E75)))/(SUM(C75:E75)))</f>
        <v>0.10714285714285714</v>
      </c>
      <c r="F72" s="23">
        <f>(((SUM(C71:F71))-(SUM(C75:F75)))/(SUM(C75:F75)))</f>
        <v>0.10306406685236769</v>
      </c>
      <c r="G72" s="23">
        <f>(((SUM(C71:G71))-(SUM(C75:G75)))/(SUM(C75:G75)))</f>
        <v>0.02517162471395881</v>
      </c>
      <c r="H72" s="23">
        <f>(((SUM(C71:H71))-(SUM(C75:H75)))/(SUM(C75:H75)))</f>
        <v>-0.2661064425770308</v>
      </c>
      <c r="I72" s="23">
        <f>(((SUM(C71:I71))-(SUM(C75:I75)))/(SUM(C75:I75)))</f>
        <v>-0.27586206896551724</v>
      </c>
      <c r="J72" s="23">
        <f>(((SUM(C71:J71))-(SUM(C75:J75)))/(SUM(C75:J75)))</f>
        <v>-0.2831661092530658</v>
      </c>
      <c r="K72" s="23">
        <f>(((SUM(C71:K71))-(SUM(C75:K75)))/(SUM(C75:K75)))</f>
        <v>-0.25590955806783144</v>
      </c>
      <c r="L72" s="23">
        <f>(((SUM(C71:L71))-(SUM(C75:L75)))/(SUM(C75:L75)))</f>
        <v>-0.26973684210526316</v>
      </c>
      <c r="M72" s="23">
        <f>(((SUM(C71:M71))-(SUM(C75:M75)))/(SUM(C75:M75)))</f>
        <v>-0.1311619718309859</v>
      </c>
      <c r="N72" s="23">
        <f>(((SUM(C71:N71))-(SUM(C75:N75)))/(SUM(C75:N75)))</f>
        <v>-0.13413654618473897</v>
      </c>
      <c r="O72" s="25">
        <f>(O71-O75)/O75</f>
        <v>-0.13413654618473897</v>
      </c>
    </row>
    <row r="73" spans="1:15" ht="14.25">
      <c r="A73" s="68">
        <v>2005</v>
      </c>
      <c r="B73" s="6" t="s">
        <v>13</v>
      </c>
      <c r="C73" s="1">
        <v>36</v>
      </c>
      <c r="D73" s="7">
        <v>59</v>
      </c>
      <c r="E73" s="1">
        <v>54</v>
      </c>
      <c r="F73" s="7">
        <v>26</v>
      </c>
      <c r="G73" s="1">
        <v>38</v>
      </c>
      <c r="H73" s="7">
        <v>211</v>
      </c>
      <c r="I73" s="1">
        <v>40</v>
      </c>
      <c r="J73" s="7">
        <v>40</v>
      </c>
      <c r="K73" s="1">
        <v>34</v>
      </c>
      <c r="L73" s="7">
        <v>51</v>
      </c>
      <c r="M73" s="1">
        <v>40</v>
      </c>
      <c r="N73" s="7">
        <v>58</v>
      </c>
      <c r="O73" s="9">
        <f>SUM(C73:N73)</f>
        <v>687</v>
      </c>
    </row>
    <row r="74" spans="1:15" ht="14.25">
      <c r="A74" s="69"/>
      <c r="B74" s="9" t="s">
        <v>14</v>
      </c>
      <c r="C74" s="2">
        <v>24</v>
      </c>
      <c r="D74" s="11">
        <v>99</v>
      </c>
      <c r="E74" s="2">
        <v>36</v>
      </c>
      <c r="F74" s="11">
        <v>25</v>
      </c>
      <c r="G74" s="2">
        <v>40</v>
      </c>
      <c r="H74" s="11">
        <v>66</v>
      </c>
      <c r="I74" s="2">
        <v>58</v>
      </c>
      <c r="J74" s="11">
        <v>45</v>
      </c>
      <c r="K74" s="2">
        <v>42</v>
      </c>
      <c r="L74" s="11">
        <v>40</v>
      </c>
      <c r="M74" s="2">
        <v>32</v>
      </c>
      <c r="N74" s="11">
        <v>51</v>
      </c>
      <c r="O74" s="9">
        <f>SUM(C74:N74)</f>
        <v>558</v>
      </c>
    </row>
    <row r="75" spans="1:15" ht="14.25">
      <c r="A75" s="69"/>
      <c r="B75" s="9" t="s">
        <v>15</v>
      </c>
      <c r="C75" s="2">
        <f>C73+C74</f>
        <v>60</v>
      </c>
      <c r="D75" s="11">
        <f aca="true" t="shared" si="24" ref="D75:N75">D73+D74</f>
        <v>158</v>
      </c>
      <c r="E75" s="2">
        <f t="shared" si="24"/>
        <v>90</v>
      </c>
      <c r="F75" s="11">
        <f t="shared" si="24"/>
        <v>51</v>
      </c>
      <c r="G75" s="2">
        <f t="shared" si="24"/>
        <v>78</v>
      </c>
      <c r="H75" s="11">
        <f t="shared" si="24"/>
        <v>277</v>
      </c>
      <c r="I75" s="2">
        <f t="shared" si="24"/>
        <v>98</v>
      </c>
      <c r="J75" s="11">
        <f t="shared" si="24"/>
        <v>85</v>
      </c>
      <c r="K75" s="2">
        <f t="shared" si="24"/>
        <v>76</v>
      </c>
      <c r="L75" s="11">
        <f t="shared" si="24"/>
        <v>91</v>
      </c>
      <c r="M75" s="2">
        <f t="shared" si="24"/>
        <v>72</v>
      </c>
      <c r="N75" s="11">
        <f t="shared" si="24"/>
        <v>109</v>
      </c>
      <c r="O75" s="9">
        <f>SUM(C75:N75)</f>
        <v>1245</v>
      </c>
    </row>
    <row r="76" spans="1:15" ht="14.25">
      <c r="A76" s="70"/>
      <c r="B76" s="13" t="s">
        <v>19</v>
      </c>
      <c r="C76" s="23">
        <f>(C75-C79)/C79</f>
        <v>-0.14285714285714285</v>
      </c>
      <c r="D76" s="30">
        <f>(((SUM(C75:D75))-(SUM(C79:D79)))/(SUM(C79:D79)))</f>
        <v>-0.14173228346456693</v>
      </c>
      <c r="E76" s="23">
        <f>(((SUM(C75:E75))-(SUM(C79:E79)))/(SUM(C79:E79)))</f>
        <v>-0.2182741116751269</v>
      </c>
      <c r="F76" s="23">
        <f>(((SUM(C75:F75))-(SUM(C79:F79)))/(SUM(C79:F79)))</f>
        <v>-0.25363825363825365</v>
      </c>
      <c r="G76" s="23">
        <f>(((SUM(C75:G75))-(SUM(C79:G79)))/(SUM(C79:G79)))</f>
        <v>-0.21964285714285714</v>
      </c>
      <c r="H76" s="23">
        <f>(((SUM(C75:H75))-(SUM(C79:H79)))/(SUM(C79:H79)))</f>
        <v>-0.1811926605504587</v>
      </c>
      <c r="I76" s="23">
        <f>(((SUM(C75:I75))-(SUM(C79:I79)))/(SUM(C79:I79)))</f>
        <v>-0.13891834570519618</v>
      </c>
      <c r="J76" s="23">
        <f>(((SUM(C75:J75))-(SUM(C79:J79)))/(SUM(C79:J79)))</f>
        <v>-0.11538461538461539</v>
      </c>
      <c r="K76" s="23">
        <f>(((SUM(C75:K75))-(SUM(C79:K79)))/(SUM(C79:K79)))</f>
        <v>-0.09823911028730306</v>
      </c>
      <c r="L76" s="23">
        <f>(((SUM(C75:L75))-(SUM(C79:L79)))/(SUM(C79:L79)))</f>
        <v>-0.08038029386343994</v>
      </c>
      <c r="M76" s="23">
        <f>(((SUM(C75:M75))-(SUM(C79:M79)))/(SUM(C79:M79)))</f>
        <v>-0.13149847094801223</v>
      </c>
      <c r="N76" s="23">
        <f>(((SUM(C75:N75))-(SUM(C79:N79)))/(SUM(C79:N79)))</f>
        <v>-0.11071428571428571</v>
      </c>
      <c r="O76" s="25">
        <f>(O75-O79)/O79</f>
        <v>-0.11071428571428571</v>
      </c>
    </row>
    <row r="77" spans="1:15" ht="14.25">
      <c r="A77" s="68">
        <v>2004</v>
      </c>
      <c r="B77" s="6" t="s">
        <v>13</v>
      </c>
      <c r="C77" s="1">
        <v>39</v>
      </c>
      <c r="D77" s="7">
        <v>143</v>
      </c>
      <c r="E77" s="1">
        <v>61</v>
      </c>
      <c r="F77" s="7">
        <v>63</v>
      </c>
      <c r="G77" s="1">
        <v>45</v>
      </c>
      <c r="H77" s="7">
        <v>277</v>
      </c>
      <c r="I77" s="1">
        <v>32</v>
      </c>
      <c r="J77" s="7">
        <v>25</v>
      </c>
      <c r="K77" s="1">
        <v>29</v>
      </c>
      <c r="L77" s="7">
        <v>43</v>
      </c>
      <c r="M77" s="1">
        <v>44</v>
      </c>
      <c r="N77" s="7">
        <v>54</v>
      </c>
      <c r="O77" s="9">
        <f>SUM(C77:N77)</f>
        <v>855</v>
      </c>
    </row>
    <row r="78" spans="1:15" ht="14.25">
      <c r="A78" s="69"/>
      <c r="B78" s="9" t="s">
        <v>14</v>
      </c>
      <c r="C78" s="2">
        <v>31</v>
      </c>
      <c r="D78" s="11">
        <v>41</v>
      </c>
      <c r="E78" s="2">
        <v>79</v>
      </c>
      <c r="F78" s="11">
        <v>24</v>
      </c>
      <c r="G78" s="2">
        <v>34</v>
      </c>
      <c r="H78" s="11">
        <v>35</v>
      </c>
      <c r="I78" s="2">
        <v>39</v>
      </c>
      <c r="J78" s="11">
        <v>46</v>
      </c>
      <c r="K78" s="2">
        <v>36</v>
      </c>
      <c r="L78" s="11">
        <v>35</v>
      </c>
      <c r="M78" s="2">
        <v>107</v>
      </c>
      <c r="N78" s="11">
        <v>38</v>
      </c>
      <c r="O78" s="9">
        <f>SUM(C78:N78)</f>
        <v>545</v>
      </c>
    </row>
    <row r="79" spans="1:15" ht="14.25">
      <c r="A79" s="69"/>
      <c r="B79" s="9" t="s">
        <v>15</v>
      </c>
      <c r="C79" s="2">
        <f>C77+C78</f>
        <v>70</v>
      </c>
      <c r="D79" s="11">
        <f aca="true" t="shared" si="25" ref="D79:N79">D77+D78</f>
        <v>184</v>
      </c>
      <c r="E79" s="2">
        <f t="shared" si="25"/>
        <v>140</v>
      </c>
      <c r="F79" s="11">
        <f t="shared" si="25"/>
        <v>87</v>
      </c>
      <c r="G79" s="2">
        <f t="shared" si="25"/>
        <v>79</v>
      </c>
      <c r="H79" s="11">
        <f t="shared" si="25"/>
        <v>312</v>
      </c>
      <c r="I79" s="2">
        <f t="shared" si="25"/>
        <v>71</v>
      </c>
      <c r="J79" s="11">
        <f t="shared" si="25"/>
        <v>71</v>
      </c>
      <c r="K79" s="2">
        <f t="shared" si="25"/>
        <v>65</v>
      </c>
      <c r="L79" s="11">
        <f t="shared" si="25"/>
        <v>78</v>
      </c>
      <c r="M79" s="2">
        <f t="shared" si="25"/>
        <v>151</v>
      </c>
      <c r="N79" s="11">
        <f t="shared" si="25"/>
        <v>92</v>
      </c>
      <c r="O79" s="9">
        <f>SUM(C79:N79)</f>
        <v>1400</v>
      </c>
    </row>
    <row r="80" spans="1:15" ht="14.25">
      <c r="A80" s="70"/>
      <c r="B80" s="13" t="s">
        <v>20</v>
      </c>
      <c r="C80" s="23">
        <f>(C79-C83)/C83</f>
        <v>-0.4214876033057851</v>
      </c>
      <c r="D80" s="30">
        <f>(((SUM(C79:D79))-(SUM(C83:D83)))/(SUM(C83:D83)))</f>
        <v>0.3582887700534759</v>
      </c>
      <c r="E80" s="23">
        <f>(((SUM(C79:E79))-(SUM(C83:E83)))/(SUM(C83:E83)))</f>
        <v>0.29605263157894735</v>
      </c>
      <c r="F80" s="23">
        <f>(((SUM(C79:F79))-(SUM(C83:F83)))/(SUM(C83:F83)))</f>
        <v>0.21464646464646464</v>
      </c>
      <c r="G80" s="23">
        <f>(((SUM(C79:G79))-(SUM(C83:G83)))/(SUM(C83:G83)))</f>
        <v>0.10236220472440945</v>
      </c>
      <c r="H80" s="23">
        <f>(((SUM(C79:H79))-(SUM(C83:H83)))/(SUM(C83:H83)))</f>
        <v>0.4533333333333333</v>
      </c>
      <c r="I80" s="23">
        <f>(((SUM(C79:I79))-(SUM(C83:I83)))/(SUM(C83:I83)))</f>
        <v>0.20897435897435898</v>
      </c>
      <c r="J80" s="23">
        <f>(((SUM(C79:J79))-(SUM(C83:J83)))/(SUM(C83:J83)))</f>
        <v>0.1548974943052392</v>
      </c>
      <c r="K80" s="23">
        <f>(((SUM(C79:K79))-(SUM(C83:K83)))/(SUM(C83:K83)))</f>
        <v>-0.23366477272727273</v>
      </c>
      <c r="L80" s="23">
        <f>(((SUM(C79:L79))-(SUM(C83:L83)))/(SUM(C83:L83)))</f>
        <v>-0.22815210140093395</v>
      </c>
      <c r="M80" s="23">
        <f>(((SUM(C79:M79))-(SUM(C83:M83)))/(SUM(C83:M83)))</f>
        <v>-0.23149236192714454</v>
      </c>
      <c r="N80" s="23">
        <f>(((SUM(C79:N79))-(SUM(C83:N83)))/(SUM(C83:N83)))</f>
        <v>-0.24812030075187969</v>
      </c>
      <c r="O80" s="25">
        <f>(O79-O83)/O83</f>
        <v>-0.24812030075187969</v>
      </c>
    </row>
    <row r="81" spans="1:15" ht="14.25">
      <c r="A81" s="68">
        <v>2003</v>
      </c>
      <c r="B81" s="6" t="s">
        <v>13</v>
      </c>
      <c r="C81" s="1">
        <v>75</v>
      </c>
      <c r="D81" s="7">
        <v>35</v>
      </c>
      <c r="E81" s="1">
        <v>58</v>
      </c>
      <c r="F81" s="7">
        <v>51</v>
      </c>
      <c r="G81" s="1">
        <v>55</v>
      </c>
      <c r="H81" s="7">
        <v>47</v>
      </c>
      <c r="I81" s="1">
        <v>152</v>
      </c>
      <c r="J81" s="7">
        <v>64</v>
      </c>
      <c r="K81" s="1">
        <v>490</v>
      </c>
      <c r="L81" s="7">
        <v>53</v>
      </c>
      <c r="M81" s="1">
        <v>162</v>
      </c>
      <c r="N81" s="7">
        <v>39</v>
      </c>
      <c r="O81" s="9">
        <f>SUM(C81:N81)</f>
        <v>1281</v>
      </c>
    </row>
    <row r="82" spans="1:15" ht="14.25">
      <c r="A82" s="69"/>
      <c r="B82" s="9" t="s">
        <v>14</v>
      </c>
      <c r="C82" s="2">
        <v>46</v>
      </c>
      <c r="D82" s="11">
        <v>31</v>
      </c>
      <c r="E82" s="2">
        <v>59</v>
      </c>
      <c r="F82" s="11">
        <v>41</v>
      </c>
      <c r="G82" s="2">
        <v>57</v>
      </c>
      <c r="H82" s="11">
        <v>45</v>
      </c>
      <c r="I82" s="2">
        <v>28</v>
      </c>
      <c r="J82" s="11">
        <v>34</v>
      </c>
      <c r="K82" s="2">
        <v>40</v>
      </c>
      <c r="L82" s="11">
        <v>38</v>
      </c>
      <c r="M82" s="2">
        <v>41</v>
      </c>
      <c r="N82" s="11">
        <v>121</v>
      </c>
      <c r="O82" s="9">
        <f>SUM(C82:N82)</f>
        <v>581</v>
      </c>
    </row>
    <row r="83" spans="1:15" ht="14.25">
      <c r="A83" s="69"/>
      <c r="B83" s="9" t="s">
        <v>15</v>
      </c>
      <c r="C83" s="2">
        <f>C81+C82</f>
        <v>121</v>
      </c>
      <c r="D83" s="11">
        <f aca="true" t="shared" si="26" ref="D83:N83">D81+D82</f>
        <v>66</v>
      </c>
      <c r="E83" s="2">
        <f t="shared" si="26"/>
        <v>117</v>
      </c>
      <c r="F83" s="11">
        <f t="shared" si="26"/>
        <v>92</v>
      </c>
      <c r="G83" s="2">
        <f t="shared" si="26"/>
        <v>112</v>
      </c>
      <c r="H83" s="11">
        <f t="shared" si="26"/>
        <v>92</v>
      </c>
      <c r="I83" s="2">
        <f t="shared" si="26"/>
        <v>180</v>
      </c>
      <c r="J83" s="11">
        <f t="shared" si="26"/>
        <v>98</v>
      </c>
      <c r="K83" s="2">
        <f t="shared" si="26"/>
        <v>530</v>
      </c>
      <c r="L83" s="11">
        <f t="shared" si="26"/>
        <v>91</v>
      </c>
      <c r="M83" s="2">
        <f t="shared" si="26"/>
        <v>203</v>
      </c>
      <c r="N83" s="11">
        <f t="shared" si="26"/>
        <v>160</v>
      </c>
      <c r="O83" s="9">
        <f>SUM(C83:N83)</f>
        <v>1862</v>
      </c>
    </row>
    <row r="84" spans="1:15" ht="14.25">
      <c r="A84" s="70"/>
      <c r="B84" s="13" t="s">
        <v>21</v>
      </c>
      <c r="C84" s="23">
        <f>(C83-C87)/C87</f>
        <v>0.19801980198019803</v>
      </c>
      <c r="D84" s="30">
        <f>(((SUM(C83:D83))-(SUM(C87:D87)))/(SUM(C87:D87)))</f>
        <v>-0.06030150753768844</v>
      </c>
      <c r="E84" s="23">
        <f>(((SUM(C83:E83))-(SUM(C87:E87)))/(SUM(C87:E87)))</f>
        <v>0.11355311355311355</v>
      </c>
      <c r="F84" s="23">
        <f>(((SUM(C83:F83))-(SUM(C87:F87)))/(SUM(C87:F87)))</f>
        <v>0.015384615384615385</v>
      </c>
      <c r="G84" s="23">
        <f>(((SUM(C83:G83))-(SUM(C87:G87)))/(SUM(C87:G87)))</f>
        <v>-0.32176234979973295</v>
      </c>
      <c r="H84" s="23">
        <f>(((SUM(C83:H83))-(SUM(C87:H87)))/(SUM(C87:H87)))</f>
        <v>-0.3471164309031556</v>
      </c>
      <c r="I84" s="23">
        <f>(((SUM(C83:I83))-(SUM(C87:I87)))/(SUM(C87:I87)))</f>
        <v>-0.21132457027300303</v>
      </c>
      <c r="J84" s="23">
        <f>(((SUM(C83:J83))-(SUM(C87:J87)))/(SUM(C87:J87)))</f>
        <v>-0.19670631290027446</v>
      </c>
      <c r="K84" s="23">
        <f>(((SUM(C83:K83))-(SUM(C87:K87)))/(SUM(C87:K87)))</f>
        <v>0.13274336283185842</v>
      </c>
      <c r="L84" s="23">
        <f>(((SUM(C83:L83))-(SUM(C87:L87)))/(SUM(C87:L87)))</f>
        <v>0.13474640423921272</v>
      </c>
      <c r="M84" s="23">
        <f>(((SUM(C83:M83))-(SUM(C87:M87)))/(SUM(C87:M87)))</f>
        <v>0.18771807397069085</v>
      </c>
      <c r="N84" s="23">
        <f>(((SUM(C83:N83))-(SUM(C87:N87)))/(SUM(C87:N87)))</f>
        <v>0.23066754791804361</v>
      </c>
      <c r="O84" s="25">
        <f>(O83-O87)/O87</f>
        <v>0.23066754791804361</v>
      </c>
    </row>
    <row r="85" spans="1:15" ht="14.25">
      <c r="A85" s="68">
        <v>2002</v>
      </c>
      <c r="B85" s="6" t="s">
        <v>13</v>
      </c>
      <c r="C85" s="1">
        <v>67</v>
      </c>
      <c r="D85" s="7">
        <v>60</v>
      </c>
      <c r="E85" s="1">
        <v>35</v>
      </c>
      <c r="F85" s="7">
        <v>62</v>
      </c>
      <c r="G85" s="1">
        <v>325</v>
      </c>
      <c r="H85" s="7">
        <v>137</v>
      </c>
      <c r="I85" s="1">
        <v>41</v>
      </c>
      <c r="J85" s="7">
        <v>51</v>
      </c>
      <c r="K85" s="1">
        <v>43</v>
      </c>
      <c r="L85" s="7">
        <v>46</v>
      </c>
      <c r="M85" s="1">
        <v>43</v>
      </c>
      <c r="N85" s="7">
        <v>49</v>
      </c>
      <c r="O85" s="9">
        <f>SUM(C85:N85)</f>
        <v>959</v>
      </c>
    </row>
    <row r="86" spans="1:15" ht="14.25">
      <c r="A86" s="69"/>
      <c r="B86" s="9" t="s">
        <v>14</v>
      </c>
      <c r="C86" s="2">
        <v>34</v>
      </c>
      <c r="D86" s="11">
        <v>38</v>
      </c>
      <c r="E86" s="2">
        <v>39</v>
      </c>
      <c r="F86" s="11">
        <v>55</v>
      </c>
      <c r="G86" s="2">
        <v>34</v>
      </c>
      <c r="H86" s="11">
        <v>33</v>
      </c>
      <c r="I86" s="2">
        <v>29</v>
      </c>
      <c r="J86" s="11">
        <v>53</v>
      </c>
      <c r="K86" s="2">
        <v>107</v>
      </c>
      <c r="L86" s="11">
        <v>32</v>
      </c>
      <c r="M86" s="2">
        <v>69</v>
      </c>
      <c r="N86" s="11">
        <v>31</v>
      </c>
      <c r="O86" s="9">
        <f>SUM(C86:N86)</f>
        <v>554</v>
      </c>
    </row>
    <row r="87" spans="1:15" ht="14.25">
      <c r="A87" s="69"/>
      <c r="B87" s="9" t="s">
        <v>15</v>
      </c>
      <c r="C87" s="2">
        <f>C85+C86</f>
        <v>101</v>
      </c>
      <c r="D87" s="11">
        <f aca="true" t="shared" si="27" ref="D87:N87">D85+D86</f>
        <v>98</v>
      </c>
      <c r="E87" s="2">
        <f t="shared" si="27"/>
        <v>74</v>
      </c>
      <c r="F87" s="11">
        <f t="shared" si="27"/>
        <v>117</v>
      </c>
      <c r="G87" s="2">
        <f t="shared" si="27"/>
        <v>359</v>
      </c>
      <c r="H87" s="11">
        <f t="shared" si="27"/>
        <v>170</v>
      </c>
      <c r="I87" s="2">
        <f t="shared" si="27"/>
        <v>70</v>
      </c>
      <c r="J87" s="11">
        <f t="shared" si="27"/>
        <v>104</v>
      </c>
      <c r="K87" s="2">
        <f t="shared" si="27"/>
        <v>150</v>
      </c>
      <c r="L87" s="11">
        <f t="shared" si="27"/>
        <v>78</v>
      </c>
      <c r="M87" s="2">
        <f t="shared" si="27"/>
        <v>112</v>
      </c>
      <c r="N87" s="11">
        <f t="shared" si="27"/>
        <v>80</v>
      </c>
      <c r="O87" s="9">
        <f>SUM(C87:N87)</f>
        <v>1513</v>
      </c>
    </row>
    <row r="88" spans="1:15" ht="14.25">
      <c r="A88" s="70"/>
      <c r="B88" s="13" t="s">
        <v>20</v>
      </c>
      <c r="C88" s="23">
        <f>(C87-C91)/C91</f>
        <v>0.08602150537634409</v>
      </c>
      <c r="D88" s="30">
        <f>(((SUM(C87:D87))-(SUM(C91:D91)))/(SUM(C91:D91)))</f>
        <v>0.02577319587628866</v>
      </c>
      <c r="E88" s="23">
        <f>(((SUM(C87:E87))-(SUM(C91:E91)))/(SUM(C91:E91)))</f>
        <v>-0.11935483870967742</v>
      </c>
      <c r="F88" s="23">
        <f>(((SUM(C87:F87))-(SUM(C91:F91)))/(SUM(C91:F91)))</f>
        <v>0.010362694300518135</v>
      </c>
      <c r="G88" s="23">
        <f>(((SUM(C87:G87))-(SUM(C91:G91)))/(SUM(C91:G91)))</f>
        <v>0.498</v>
      </c>
      <c r="H88" s="23">
        <f>(((SUM(C87:H87))-(SUM(C91:H91)))/(SUM(C91:H91)))</f>
        <v>0.565587734241908</v>
      </c>
      <c r="I88" s="23">
        <f>(((SUM(C87:I87))-(SUM(C91:I91)))/(SUM(C91:I91)))</f>
        <v>0.47172619047619047</v>
      </c>
      <c r="J88" s="23">
        <f>(((SUM(C87:J87))-(SUM(C91:J91)))/(SUM(C91:J91)))</f>
        <v>0.31845597104945716</v>
      </c>
      <c r="K88" s="23">
        <f>(((SUM(C87:K87))-(SUM(C91:K91)))/(SUM(C91:K91)))</f>
        <v>0.35108695652173916</v>
      </c>
      <c r="L88" s="23">
        <f>(((SUM(C87:L87))-(SUM(C91:L91)))/(SUM(C91:L91)))</f>
        <v>0.3118172790466733</v>
      </c>
      <c r="M88" s="23">
        <f>(((SUM(C87:M87))-(SUM(C91:M91)))/(SUM(C91:M91)))</f>
        <v>0.2840501792114695</v>
      </c>
      <c r="N88" s="23">
        <f>(((SUM(C87:N87))-(SUM(C91:N91)))/(SUM(C91:N91)))</f>
        <v>0.11495946941783346</v>
      </c>
      <c r="O88" s="25">
        <f>(O87-O91)/O91</f>
        <v>0.11495946941783346</v>
      </c>
    </row>
    <row r="89" spans="1:15" ht="14.25">
      <c r="A89" s="68">
        <v>2001</v>
      </c>
      <c r="B89" s="6" t="s">
        <v>13</v>
      </c>
      <c r="C89" s="1">
        <v>62</v>
      </c>
      <c r="D89" s="7">
        <v>47</v>
      </c>
      <c r="E89" s="1">
        <v>55</v>
      </c>
      <c r="F89" s="7">
        <v>46</v>
      </c>
      <c r="G89" s="1">
        <v>69</v>
      </c>
      <c r="H89" s="7">
        <v>44</v>
      </c>
      <c r="I89" s="1">
        <v>43</v>
      </c>
      <c r="J89" s="7">
        <v>98</v>
      </c>
      <c r="K89" s="1">
        <v>56</v>
      </c>
      <c r="L89" s="7">
        <v>45</v>
      </c>
      <c r="M89" s="1">
        <v>53</v>
      </c>
      <c r="N89" s="7">
        <v>215</v>
      </c>
      <c r="O89" s="9">
        <f>SUM(C89:N89)</f>
        <v>833</v>
      </c>
    </row>
    <row r="90" spans="1:15" ht="14.25">
      <c r="A90" s="69"/>
      <c r="B90" s="9" t="s">
        <v>14</v>
      </c>
      <c r="C90" s="2">
        <v>31</v>
      </c>
      <c r="D90" s="11">
        <v>54</v>
      </c>
      <c r="E90" s="2">
        <v>61</v>
      </c>
      <c r="F90" s="11">
        <v>30</v>
      </c>
      <c r="G90" s="2">
        <v>45</v>
      </c>
      <c r="H90" s="11">
        <v>43</v>
      </c>
      <c r="I90" s="2">
        <v>42</v>
      </c>
      <c r="J90" s="11">
        <v>59</v>
      </c>
      <c r="K90" s="2">
        <v>35</v>
      </c>
      <c r="L90" s="11">
        <v>42</v>
      </c>
      <c r="M90" s="2">
        <v>56</v>
      </c>
      <c r="N90" s="11">
        <v>26</v>
      </c>
      <c r="O90" s="9">
        <f>SUM(C90:N90)</f>
        <v>524</v>
      </c>
    </row>
    <row r="91" spans="1:15" ht="14.25">
      <c r="A91" s="69"/>
      <c r="B91" s="9" t="s">
        <v>15</v>
      </c>
      <c r="C91" s="2">
        <f>C89+C90</f>
        <v>93</v>
      </c>
      <c r="D91" s="11">
        <f aca="true" t="shared" si="28" ref="D91:N91">D89+D90</f>
        <v>101</v>
      </c>
      <c r="E91" s="2">
        <f t="shared" si="28"/>
        <v>116</v>
      </c>
      <c r="F91" s="11">
        <f t="shared" si="28"/>
        <v>76</v>
      </c>
      <c r="G91" s="2">
        <f t="shared" si="28"/>
        <v>114</v>
      </c>
      <c r="H91" s="11">
        <f t="shared" si="28"/>
        <v>87</v>
      </c>
      <c r="I91" s="2">
        <f t="shared" si="28"/>
        <v>85</v>
      </c>
      <c r="J91" s="11">
        <f t="shared" si="28"/>
        <v>157</v>
      </c>
      <c r="K91" s="2">
        <f t="shared" si="28"/>
        <v>91</v>
      </c>
      <c r="L91" s="11">
        <f t="shared" si="28"/>
        <v>87</v>
      </c>
      <c r="M91" s="2">
        <f t="shared" si="28"/>
        <v>109</v>
      </c>
      <c r="N91" s="11">
        <f t="shared" si="28"/>
        <v>241</v>
      </c>
      <c r="O91" s="9">
        <f>SUM(C91:N91)</f>
        <v>1357</v>
      </c>
    </row>
    <row r="92" spans="1:15" ht="14.25">
      <c r="A92" s="70"/>
      <c r="B92" s="13" t="s">
        <v>22</v>
      </c>
      <c r="C92" s="23">
        <f>(C91-C95)/C95</f>
        <v>-0.6436781609195402</v>
      </c>
      <c r="D92" s="30">
        <f>(((SUM(C91:D91))-(SUM(C95:D95)))/(SUM(C95:D95)))</f>
        <v>-0.5279805352798054</v>
      </c>
      <c r="E92" s="23">
        <f>(((SUM(C91:E91))-(SUM(C95:E95)))/(SUM(C95:E95)))</f>
        <v>-0.6374269005847953</v>
      </c>
      <c r="F92" s="23">
        <f>(((SUM(C91:F91))-(SUM(C95:F95)))/(SUM(C95:F95)))</f>
        <v>-0.5884861407249466</v>
      </c>
      <c r="G92" s="23">
        <f>(((SUM(C91:G91))-(SUM(C95:G95)))/(SUM(C95:G95)))</f>
        <v>-0.5344506517690876</v>
      </c>
      <c r="H92" s="23">
        <f>(((SUM(C91:H91))-(SUM(C95:H95)))/(SUM(C95:H95)))</f>
        <v>-0.5148760330578512</v>
      </c>
      <c r="I92" s="23">
        <f>(((SUM(C91:I91))-(SUM(C95:I95)))/(SUM(C95:I95)))</f>
        <v>-0.4818812644564379</v>
      </c>
      <c r="J92" s="23">
        <f>(((SUM(C91:J91))-(SUM(C95:J95)))/(SUM(C95:J95)))</f>
        <v>-0.39400584795321636</v>
      </c>
      <c r="K92" s="23">
        <f>(((SUM(C91:K91))-(SUM(C95:K95)))/(SUM(C95:K95)))</f>
        <v>-0.36376210235131395</v>
      </c>
      <c r="L92" s="23">
        <f>(((SUM(C91:L91))-(SUM(C95:L95)))/(SUM(C95:L95)))</f>
        <v>-0.34053700065487885</v>
      </c>
      <c r="M92" s="23">
        <f>(((SUM(C91:M91))-(SUM(C95:M95)))/(SUM(C95:M95)))</f>
        <v>-0.400322407307899</v>
      </c>
      <c r="N92" s="23">
        <f>(((SUM(C91:N91))-(SUM(C95:N95)))/(SUM(C95:N95)))</f>
        <v>-0.3055271238485159</v>
      </c>
      <c r="O92" s="25">
        <f>(O91-O95)/O95</f>
        <v>-0.3055271238485159</v>
      </c>
    </row>
    <row r="93" spans="1:15" ht="14.25">
      <c r="A93" s="68">
        <v>2000</v>
      </c>
      <c r="B93" s="9" t="s">
        <v>13</v>
      </c>
      <c r="C93" s="2">
        <v>173</v>
      </c>
      <c r="D93" s="11">
        <v>77</v>
      </c>
      <c r="E93" s="2">
        <v>391</v>
      </c>
      <c r="F93" s="11">
        <v>41</v>
      </c>
      <c r="G93" s="2">
        <v>84</v>
      </c>
      <c r="H93" s="11">
        <v>54</v>
      </c>
      <c r="I93" s="2">
        <v>44</v>
      </c>
      <c r="J93" s="11">
        <v>33</v>
      </c>
      <c r="K93" s="2">
        <v>41</v>
      </c>
      <c r="L93" s="11">
        <v>46</v>
      </c>
      <c r="M93" s="2">
        <v>298</v>
      </c>
      <c r="N93" s="11">
        <v>54</v>
      </c>
      <c r="O93" s="9">
        <f>SUM(C93:N93)</f>
        <v>1336</v>
      </c>
    </row>
    <row r="94" spans="1:15" ht="14.25">
      <c r="A94" s="69"/>
      <c r="B94" s="9" t="s">
        <v>14</v>
      </c>
      <c r="C94" s="2">
        <v>88</v>
      </c>
      <c r="D94" s="11">
        <v>73</v>
      </c>
      <c r="E94" s="2">
        <v>53</v>
      </c>
      <c r="F94" s="11">
        <v>42</v>
      </c>
      <c r="G94" s="2">
        <v>52</v>
      </c>
      <c r="H94" s="11">
        <v>82</v>
      </c>
      <c r="I94" s="2">
        <v>43</v>
      </c>
      <c r="J94" s="11">
        <v>38</v>
      </c>
      <c r="K94" s="2">
        <v>37</v>
      </c>
      <c r="L94" s="11">
        <v>35</v>
      </c>
      <c r="M94" s="2">
        <v>36</v>
      </c>
      <c r="N94" s="11">
        <v>39</v>
      </c>
      <c r="O94" s="9">
        <f>SUM(C94:N94)</f>
        <v>618</v>
      </c>
    </row>
    <row r="95" spans="1:15" ht="14.25">
      <c r="A95" s="70"/>
      <c r="B95" s="13" t="s">
        <v>15</v>
      </c>
      <c r="C95" s="31">
        <f>C93+C94</f>
        <v>261</v>
      </c>
      <c r="D95" s="32">
        <f aca="true" t="shared" si="29" ref="D95:N95">D93+D94</f>
        <v>150</v>
      </c>
      <c r="E95" s="31">
        <f t="shared" si="29"/>
        <v>444</v>
      </c>
      <c r="F95" s="32">
        <f t="shared" si="29"/>
        <v>83</v>
      </c>
      <c r="G95" s="31">
        <f t="shared" si="29"/>
        <v>136</v>
      </c>
      <c r="H95" s="32">
        <f t="shared" si="29"/>
        <v>136</v>
      </c>
      <c r="I95" s="31">
        <f t="shared" si="29"/>
        <v>87</v>
      </c>
      <c r="J95" s="32">
        <f t="shared" si="29"/>
        <v>71</v>
      </c>
      <c r="K95" s="31">
        <f t="shared" si="29"/>
        <v>78</v>
      </c>
      <c r="L95" s="32">
        <f t="shared" si="29"/>
        <v>81</v>
      </c>
      <c r="M95" s="31">
        <f t="shared" si="29"/>
        <v>334</v>
      </c>
      <c r="N95" s="32">
        <f t="shared" si="29"/>
        <v>93</v>
      </c>
      <c r="O95" s="33">
        <f>SUM(C95:N95)</f>
        <v>1954</v>
      </c>
    </row>
    <row r="96" ht="14.25">
      <c r="C96" s="15"/>
    </row>
    <row r="97" spans="2:4" ht="14.25">
      <c r="B97" s="73" t="s">
        <v>23</v>
      </c>
      <c r="C97" s="73"/>
      <c r="D97" s="73"/>
    </row>
    <row r="98" ht="16.5" customHeight="1"/>
    <row r="100" spans="2:4" ht="14.25">
      <c r="B100" s="72" t="s">
        <v>37</v>
      </c>
      <c r="C100" s="64"/>
      <c r="D100" s="64"/>
    </row>
    <row r="101" spans="2:4" ht="14.25">
      <c r="B101" s="64"/>
      <c r="C101" s="64"/>
      <c r="D101" s="64"/>
    </row>
    <row r="102" spans="2:4" ht="14.25">
      <c r="B102" s="64"/>
      <c r="C102" s="64"/>
      <c r="D102" s="64"/>
    </row>
    <row r="103" ht="29.25" customHeight="1"/>
    <row r="105" spans="2:4" ht="14.25">
      <c r="B105" s="64" t="s">
        <v>38</v>
      </c>
      <c r="C105" s="64"/>
      <c r="D105" s="64"/>
    </row>
    <row r="106" spans="2:4" ht="14.25">
      <c r="B106" s="64"/>
      <c r="C106" s="64"/>
      <c r="D106" s="64"/>
    </row>
    <row r="107" spans="2:4" ht="14.25">
      <c r="B107" s="64"/>
      <c r="C107" s="64"/>
      <c r="D107" s="64"/>
    </row>
  </sheetData>
  <sheetProtection/>
  <mergeCells count="27">
    <mergeCell ref="B100:D102"/>
    <mergeCell ref="A93:A95"/>
    <mergeCell ref="A85:A88"/>
    <mergeCell ref="A73:A76"/>
    <mergeCell ref="A77:A80"/>
    <mergeCell ref="A81:A84"/>
    <mergeCell ref="A89:A92"/>
    <mergeCell ref="B97:D97"/>
    <mergeCell ref="A17:A20"/>
    <mergeCell ref="A33:A36"/>
    <mergeCell ref="A29:A32"/>
    <mergeCell ref="A25:A28"/>
    <mergeCell ref="A21:A24"/>
    <mergeCell ref="B2:N2"/>
    <mergeCell ref="A13:A16"/>
    <mergeCell ref="A9:A12"/>
    <mergeCell ref="A5:A8"/>
    <mergeCell ref="B105:D107"/>
    <mergeCell ref="A49:A52"/>
    <mergeCell ref="A61:A64"/>
    <mergeCell ref="A65:A68"/>
    <mergeCell ref="A69:A72"/>
    <mergeCell ref="A37:A40"/>
    <mergeCell ref="A45:A48"/>
    <mergeCell ref="A41:A44"/>
    <mergeCell ref="A53:A56"/>
    <mergeCell ref="A57:A6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Bankruptcy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USBC</dc:creator>
  <cp:keywords/>
  <dc:description/>
  <cp:lastModifiedBy>Amber Sauria</cp:lastModifiedBy>
  <cp:lastPrinted>2017-02-10T21:00:01Z</cp:lastPrinted>
  <dcterms:created xsi:type="dcterms:W3CDTF">2008-07-14T17:21:26Z</dcterms:created>
  <dcterms:modified xsi:type="dcterms:W3CDTF">2022-05-09T15:08:38Z</dcterms:modified>
  <cp:category/>
  <cp:version/>
  <cp:contentType/>
  <cp:contentStatus/>
</cp:coreProperties>
</file>